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 18 (c)" sheetId="1" r:id="rId1"/>
  </sheets>
  <externalReferences>
    <externalReference r:id="rId4"/>
  </externalReferences>
  <definedNames>
    <definedName name="_xlnm.Print_Area" localSheetId="0">'St. 18 (c)'!$A$1:$O$66</definedName>
    <definedName name="_xlnm.Print_Titles" localSheetId="0">'St. 18 (c)'!$A:$B,'St. 18 (c)'!$1:$3</definedName>
  </definedNames>
  <calcPr fullCalcOnLoad="1"/>
</workbook>
</file>

<file path=xl/sharedStrings.xml><?xml version="1.0" encoding="utf-8"?>
<sst xmlns="http://schemas.openxmlformats.org/spreadsheetml/2006/main" count="268" uniqueCount="85">
  <si>
    <t>Head</t>
  </si>
  <si>
    <t>Net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</si>
  <si>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</si>
  <si>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</si>
  <si>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</si>
  <si>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</si>
  <si>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</si>
  <si>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</si>
  <si>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</si>
  <si>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</si>
  <si>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RE</t>
  </si>
  <si>
    <t>BE</t>
  </si>
  <si>
    <t>Estimate</t>
  </si>
  <si>
    <t>Loans from Life Insurance Corporation of India</t>
  </si>
  <si>
    <t>Loans from General Insurance Corporation of India</t>
  </si>
  <si>
    <t>Loans  from the National Bank for Agricultural and Rural Development</t>
  </si>
  <si>
    <t>Compensation and other Bonds</t>
  </si>
  <si>
    <t>Loans from the State Bank of India and other Banks</t>
  </si>
  <si>
    <t xml:space="preserve">Loans from National Co-operative Development Corporation </t>
  </si>
  <si>
    <t xml:space="preserve">Loans from the Other Institutions </t>
  </si>
  <si>
    <t>Ways and Means Advances from Reserve Bank of India</t>
  </si>
  <si>
    <t>Special securities issued to National Small Savings Fund of the Central Government</t>
  </si>
  <si>
    <t xml:space="preserve"> Other Loans</t>
  </si>
  <si>
    <t>Total 6003</t>
  </si>
  <si>
    <t>Loans and Advances from the Central Government</t>
  </si>
  <si>
    <t xml:space="preserve">01 </t>
  </si>
  <si>
    <t>Non-Plan Loans</t>
  </si>
  <si>
    <t xml:space="preserve"> Loans to cover gap in resources</t>
  </si>
  <si>
    <t xml:space="preserve">  House Building Advances</t>
  </si>
  <si>
    <t>Total '01</t>
  </si>
  <si>
    <t xml:space="preserve">02 </t>
  </si>
  <si>
    <t>Loans for State/Union Territory Plan Schemes</t>
  </si>
  <si>
    <t>Block Loans</t>
  </si>
  <si>
    <t>Loans and Advances Plan Assistance for relief on account of Natural Calamities</t>
  </si>
  <si>
    <t xml:space="preserve">Loans against External Assistance  received in kind </t>
  </si>
  <si>
    <t>1984-89 State Plan Loans consolidated in terms of recommendations of the Ninth Finance Commission</t>
  </si>
  <si>
    <t>State Plan Loans consolidated in terms of recommendations of the 12th Finance Commission</t>
  </si>
  <si>
    <t xml:space="preserve">Total 02 </t>
  </si>
  <si>
    <t xml:space="preserve">03 </t>
  </si>
  <si>
    <t>Loans from Central Plan Schemes</t>
  </si>
  <si>
    <t>Village and Small Industries</t>
  </si>
  <si>
    <t>Total '03</t>
  </si>
  <si>
    <t xml:space="preserve">04 </t>
  </si>
  <si>
    <t>Loans for Centrally Sponsored 
Plan Schemes</t>
  </si>
  <si>
    <t>05</t>
  </si>
  <si>
    <t xml:space="preserve"> Loans for Special  Schemes</t>
  </si>
  <si>
    <t xml:space="preserve">06 </t>
  </si>
  <si>
    <t>Ways and Means Advances</t>
  </si>
  <si>
    <t>Ways and Means Advances for Plan Schemes</t>
  </si>
  <si>
    <t>Ways and Means Advances towards Expenditure on upgradation of Standards of Administration</t>
  </si>
  <si>
    <t xml:space="preserve"> Ways and Means Advances towards Expenditure  on net Interest liability on account of  fresh borrowings and lendings</t>
  </si>
  <si>
    <t xml:space="preserve">07 </t>
  </si>
  <si>
    <t>Pre-1984-85 Loans</t>
  </si>
  <si>
    <t>Rehabilitationof Displaced Persons, Repartriates etc.</t>
  </si>
  <si>
    <t>Loans to clear overdrafts advanced during 1982-83 and 1983-84</t>
  </si>
  <si>
    <t>Consolidated Loans to Orissa for Hirakund Project - Stage I</t>
  </si>
  <si>
    <t>Small Savings Loans</t>
  </si>
  <si>
    <t>Pre-1979-80 consolidated Loans for productive and Semi productive purposes</t>
  </si>
  <si>
    <t>Pre-1979-80 consolidated laons reconsolidated into 25 year and 30 year loans</t>
  </si>
  <si>
    <t>1979-84 consolidated Loans</t>
  </si>
  <si>
    <t>Rehabilitation of Gold Smiths</t>
  </si>
  <si>
    <t>Other Loans</t>
  </si>
  <si>
    <t>Total 07</t>
  </si>
  <si>
    <t>Total 6004</t>
  </si>
  <si>
    <t>2015-16</t>
  </si>
  <si>
    <t>2016-17</t>
  </si>
  <si>
    <t>2017-18</t>
  </si>
  <si>
    <t>2018-19</t>
  </si>
  <si>
    <t>2019-20</t>
  </si>
  <si>
    <t>Market Loan of which</t>
  </si>
  <si>
    <t>i. bearing interest</t>
  </si>
  <si>
    <t>ii. Not bearing interest</t>
  </si>
  <si>
    <t xml:space="preserve">Internal debt of the State </t>
  </si>
  <si>
    <t>Government</t>
  </si>
  <si>
    <t xml:space="preserve"> Share of Small Savings</t>
  </si>
  <si>
    <t>Collections</t>
  </si>
  <si>
    <t xml:space="preserve"> Schemes of North Eastern </t>
  </si>
  <si>
    <t>Council</t>
  </si>
  <si>
    <t>-</t>
  </si>
  <si>
    <t xml:space="preserve"> Other Ways and Means </t>
  </si>
  <si>
    <t>Advances</t>
  </si>
  <si>
    <t>Total of 06</t>
  </si>
  <si>
    <t xml:space="preserve">National Loan  Scholarship </t>
  </si>
  <si>
    <t>Scheme</t>
  </si>
  <si>
    <t>Total Public Debt Total (6003 + 6004)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</si>
</sst>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24" borderId="0" xfId="55" applyFont="1" applyFill="1" applyBorder="1" applyAlignment="1">
      <alignment horizontal="left" vertical="center"/>
      <protection/>
    </xf>
    <xf numFmtId="0" fontId="18" fillId="24" borderId="0" xfId="55" applyFont="1" applyFill="1" applyBorder="1" applyAlignment="1">
      <alignment vertical="center" wrapText="1"/>
      <protection/>
    </xf>
    <xf numFmtId="0" fontId="18" fillId="24" borderId="0" xfId="55" applyFont="1" applyFill="1" applyBorder="1" applyAlignment="1">
      <alignment vertical="center"/>
      <protection/>
    </xf>
    <xf numFmtId="0" fontId="18" fillId="24" borderId="10" xfId="55" applyFont="1" applyFill="1" applyBorder="1" applyAlignment="1">
      <alignment horizontal="center" vertical="center" shrinkToFit="1"/>
      <protection/>
    </xf>
    <xf numFmtId="0" fontId="18" fillId="24" borderId="10" xfId="55" applyFont="1" applyFill="1" applyBorder="1" applyAlignment="1">
      <alignment horizontal="center" vertical="center" wrapText="1"/>
      <protection/>
    </xf>
    <xf numFmtId="0" fontId="19" fillId="24" borderId="0" xfId="55" applyFont="1" applyFill="1" applyBorder="1" applyAlignment="1">
      <alignment horizontal="center" vertical="center"/>
      <protection/>
    </xf>
    <xf numFmtId="0" fontId="19" fillId="24" borderId="0" xfId="55" applyFont="1" applyFill="1" applyBorder="1" applyAlignment="1">
      <alignment horizontal="center" vertical="center" wrapText="1"/>
      <protection/>
    </xf>
    <xf numFmtId="0" fontId="19" fillId="24" borderId="10" xfId="55" applyFont="1" applyFill="1" applyBorder="1" applyAlignment="1">
      <alignment vertical="center"/>
      <protection/>
    </xf>
    <xf numFmtId="0" fontId="18" fillId="24" borderId="10" xfId="55" applyFont="1" applyFill="1" applyBorder="1" applyAlignment="1">
      <alignment horizontal="center" vertical="center"/>
      <protection/>
    </xf>
    <xf numFmtId="0" fontId="19" fillId="24" borderId="0" xfId="55" applyFont="1" applyFill="1" applyBorder="1" applyAlignment="1">
      <alignment vertical="center"/>
      <protection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left" vertical="center"/>
    </xf>
    <xf numFmtId="0" fontId="20" fillId="24" borderId="0" xfId="55" applyFont="1" applyFill="1" applyBorder="1" applyAlignment="1">
      <alignment vertical="center"/>
      <protection/>
    </xf>
    <xf numFmtId="2" fontId="19" fillId="24" borderId="0" xfId="55" applyNumberFormat="1" applyFont="1" applyFill="1" applyBorder="1" applyAlignment="1">
      <alignment vertical="center"/>
      <protection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 quotePrefix="1">
      <alignment horizontal="right" vertical="center" wrapText="1"/>
    </xf>
    <xf numFmtId="171" fontId="19" fillId="24" borderId="10" xfId="42" applyNumberFormat="1" applyFont="1" applyFill="1" applyBorder="1" applyAlignment="1">
      <alignment vertical="center"/>
    </xf>
    <xf numFmtId="2" fontId="19" fillId="24" borderId="11" xfId="0" applyNumberFormat="1" applyFont="1" applyFill="1" applyBorder="1" applyAlignment="1">
      <alignment vertical="center"/>
    </xf>
    <xf numFmtId="0" fontId="18" fillId="24" borderId="10" xfId="0" applyFont="1" applyFill="1" applyBorder="1" applyAlignment="1" quotePrefix="1">
      <alignment horizontal="left" vertical="center" wrapText="1"/>
    </xf>
    <xf numFmtId="0" fontId="18" fillId="24" borderId="10" xfId="0" applyFont="1" applyFill="1" applyBorder="1" applyAlignment="1" quotePrefix="1">
      <alignment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 quotePrefix="1">
      <alignment horizontal="left" vertical="center"/>
    </xf>
    <xf numFmtId="0" fontId="19" fillId="24" borderId="10" xfId="0" applyFont="1" applyFill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right" vertical="center"/>
    </xf>
    <xf numFmtId="171" fontId="19" fillId="24" borderId="10" xfId="42" applyNumberFormat="1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left" vertical="center"/>
    </xf>
    <xf numFmtId="2" fontId="20" fillId="24" borderId="10" xfId="0" applyNumberFormat="1" applyFont="1" applyFill="1" applyBorder="1" applyAlignment="1">
      <alignment vertical="center"/>
    </xf>
    <xf numFmtId="0" fontId="19" fillId="24" borderId="0" xfId="55" applyFont="1" applyFill="1" applyBorder="1" applyAlignment="1">
      <alignment horizontal="left" vertical="center"/>
      <protection/>
    </xf>
    <xf numFmtId="0" fontId="19" fillId="24" borderId="0" xfId="55" applyFont="1" applyFill="1" applyBorder="1" applyAlignment="1">
      <alignment vertical="center" wrapText="1"/>
      <protection/>
    </xf>
    <xf numFmtId="0" fontId="20" fillId="24" borderId="0" xfId="55" applyFont="1" applyFill="1" applyBorder="1" applyAlignment="1">
      <alignment horizontal="left" vertical="center"/>
      <protection/>
    </xf>
    <xf numFmtId="0" fontId="20" fillId="24" borderId="0" xfId="55" applyFont="1" applyFill="1" applyBorder="1" applyAlignment="1">
      <alignment vertical="center" wrapText="1"/>
      <protection/>
    </xf>
    <xf numFmtId="2" fontId="18" fillId="24" borderId="0" xfId="55" applyNumberFormat="1" applyFont="1" applyFill="1" applyBorder="1" applyAlignment="1">
      <alignment vertical="center"/>
      <protection/>
    </xf>
    <xf numFmtId="0" fontId="18" fillId="24" borderId="12" xfId="55" applyFont="1" applyFill="1" applyBorder="1" applyAlignment="1">
      <alignment horizontal="center" vertical="center"/>
      <protection/>
    </xf>
    <xf numFmtId="0" fontId="18" fillId="24" borderId="13" xfId="55" applyFont="1" applyFill="1" applyBorder="1" applyAlignment="1">
      <alignment horizontal="center" vertical="center"/>
      <protection/>
    </xf>
    <xf numFmtId="0" fontId="18" fillId="24" borderId="1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4th%20fc\14th%20fc%20revised%20stat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Index"/>
      <sheetName val="nutshell"/>
      <sheetName val="St.1"/>
      <sheetName val="St.1a"/>
      <sheetName val="St.2"/>
      <sheetName val="St2a"/>
      <sheetName val="St.3"/>
      <sheetName val="St.4"/>
      <sheetName val="St.4a"/>
      <sheetName val="St.4b"/>
      <sheetName val="St.5 2007-08"/>
      <sheetName val="st5. 2008-09"/>
      <sheetName val="st.5 2009-10"/>
      <sheetName val="st.5 2010-11"/>
      <sheetName val="st.5 2011-12"/>
      <sheetName val="st.5 2012-13"/>
      <sheetName val="St.5a 2007-08"/>
      <sheetName val="st.5a 2008-09"/>
      <sheetName val="st.5a 2009-10"/>
      <sheetName val="st.5a.2010-11"/>
      <sheetName val="st.5a 2011-12"/>
      <sheetName val="st.5a 2012-13"/>
      <sheetName val="St.6"/>
      <sheetName val="St.6a"/>
      <sheetName val="St.7"/>
      <sheetName val="St.8"/>
      <sheetName val="St.9"/>
      <sheetName val="St.10"/>
      <sheetName val="St.11"/>
      <sheetName val="St.12"/>
      <sheetName val="St.13"/>
      <sheetName val="St.14"/>
      <sheetName val="St.15"/>
      <sheetName val="St.16"/>
      <sheetName val="St.17"/>
      <sheetName val="St.18"/>
      <sheetName val="St. 18(a)"/>
      <sheetName val="St. 18 (b)"/>
      <sheetName val="St. 18 (c)"/>
      <sheetName val="St. 19"/>
      <sheetName val="St.20"/>
      <sheetName val="St.21"/>
      <sheetName val="St.22"/>
      <sheetName val="St.23"/>
      <sheetName val="St.24"/>
      <sheetName val="St.25"/>
      <sheetName val="St.26"/>
      <sheetName val="St.27(a)"/>
      <sheetName val="St.27(b)"/>
      <sheetName val="St.27 (c)"/>
      <sheetName val="St. 28"/>
      <sheetName val="St.29"/>
      <sheetName val="St.30"/>
      <sheetName val="St. 30(a-c)"/>
      <sheetName val="St. 30(d)"/>
      <sheetName val="St.30(e)"/>
      <sheetName val="St.31"/>
      <sheetName val="St.32"/>
      <sheetName val="St.33"/>
      <sheetName val="St.34"/>
      <sheetName val="St.35"/>
      <sheetName val="St.36"/>
      <sheetName val="St.37"/>
      <sheetName val="St.38"/>
      <sheetName val="St.39"/>
      <sheetName val="St.40"/>
      <sheetName val="St.41"/>
      <sheetName val="St.42"/>
      <sheetName val="St.43"/>
      <sheetName val="st44 07-08"/>
      <sheetName val="st44 08-09"/>
      <sheetName val="st44 09-10"/>
      <sheetName val="st44 10-11"/>
      <sheetName val="st 44 11-12"/>
      <sheetName val="st44 12-13"/>
      <sheetName val="St.45a"/>
      <sheetName val="St.45b"/>
      <sheetName val="St.45c"/>
      <sheetName val="St46"/>
      <sheetName val="st47"/>
    </sheetNames>
    <sheetDataSet>
      <sheetData sheetId="36">
        <row r="7">
          <cell r="C7">
            <v>249.9</v>
          </cell>
          <cell r="D7">
            <v>293.12</v>
          </cell>
          <cell r="E7">
            <v>328.01</v>
          </cell>
          <cell r="F7">
            <v>0</v>
          </cell>
          <cell r="G7">
            <v>40</v>
          </cell>
          <cell r="H7">
            <v>112.26</v>
          </cell>
          <cell r="I7">
            <v>263.46</v>
          </cell>
          <cell r="J7">
            <v>307.53000000000003</v>
          </cell>
          <cell r="K7">
            <v>353.44</v>
          </cell>
          <cell r="L7">
            <v>404.87</v>
          </cell>
          <cell r="M7">
            <v>463.18999999999994</v>
          </cell>
          <cell r="N7">
            <v>526.51</v>
          </cell>
          <cell r="O7">
            <v>598.05</v>
          </cell>
        </row>
        <row r="9">
          <cell r="C9">
            <v>9.64</v>
          </cell>
          <cell r="D9">
            <v>10.08</v>
          </cell>
          <cell r="E9">
            <v>10.08</v>
          </cell>
          <cell r="F9">
            <v>10.08</v>
          </cell>
          <cell r="G9">
            <v>5</v>
          </cell>
          <cell r="H9">
            <v>10</v>
          </cell>
          <cell r="I9">
            <v>10</v>
          </cell>
          <cell r="J9">
            <v>10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14.54</v>
          </cell>
          <cell r="D11">
            <v>33.81</v>
          </cell>
          <cell r="E11">
            <v>44.85</v>
          </cell>
          <cell r="F11">
            <v>40</v>
          </cell>
          <cell r="G11">
            <v>30</v>
          </cell>
          <cell r="H11">
            <v>80</v>
          </cell>
          <cell r="I11">
            <v>80</v>
          </cell>
          <cell r="J11">
            <v>80</v>
          </cell>
          <cell r="K11">
            <v>80</v>
          </cell>
          <cell r="L11">
            <v>80</v>
          </cell>
          <cell r="M11">
            <v>80</v>
          </cell>
          <cell r="N11">
            <v>80</v>
          </cell>
          <cell r="O11">
            <v>80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3.75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8.91</v>
          </cell>
          <cell r="F15">
            <v>4.43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36.7</v>
          </cell>
          <cell r="G17">
            <v>11.89</v>
          </cell>
          <cell r="H17">
            <v>30</v>
          </cell>
          <cell r="I17">
            <v>20</v>
          </cell>
          <cell r="J17">
            <v>20</v>
          </cell>
          <cell r="K17">
            <v>20</v>
          </cell>
          <cell r="L17">
            <v>20</v>
          </cell>
          <cell r="M17">
            <v>20</v>
          </cell>
          <cell r="N17">
            <v>20</v>
          </cell>
          <cell r="O17">
            <v>20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0.01</v>
          </cell>
          <cell r="D27">
            <v>0.24</v>
          </cell>
          <cell r="E27">
            <v>0.25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2">
          <cell r="C32">
            <v>0.87</v>
          </cell>
          <cell r="D32">
            <v>0.2</v>
          </cell>
          <cell r="E32">
            <v>0</v>
          </cell>
          <cell r="F32">
            <v>0.07</v>
          </cell>
          <cell r="G32">
            <v>0.55</v>
          </cell>
          <cell r="H32">
            <v>14.5</v>
          </cell>
          <cell r="I32">
            <v>14.5</v>
          </cell>
          <cell r="J32">
            <v>14.5</v>
          </cell>
          <cell r="K32">
            <v>14.5</v>
          </cell>
          <cell r="L32">
            <v>14.5</v>
          </cell>
          <cell r="M32">
            <v>14.5</v>
          </cell>
          <cell r="N32">
            <v>14.5</v>
          </cell>
          <cell r="O32">
            <v>14.5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C42">
            <v>4.67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</sheetData>
      <sheetData sheetId="37">
        <row r="7">
          <cell r="C7">
            <v>25.65</v>
          </cell>
          <cell r="D7">
            <v>45.16</v>
          </cell>
          <cell r="E7">
            <v>51.01</v>
          </cell>
          <cell r="F7">
            <v>31.11</v>
          </cell>
          <cell r="G7">
            <v>16.72</v>
          </cell>
          <cell r="H7">
            <v>20</v>
          </cell>
          <cell r="I7">
            <v>16.57</v>
          </cell>
          <cell r="J7">
            <v>18.804135643775833</v>
          </cell>
          <cell r="K7">
            <v>21.33950013937965</v>
          </cell>
          <cell r="L7">
            <v>24.216708219147147</v>
          </cell>
          <cell r="M7">
            <v>27.4818507060099</v>
          </cell>
          <cell r="N7">
            <v>31.18723285563107</v>
          </cell>
          <cell r="O7">
            <v>35.39221224932462</v>
          </cell>
        </row>
        <row r="9">
          <cell r="C9">
            <v>4.04</v>
          </cell>
          <cell r="D9">
            <v>4.68</v>
          </cell>
          <cell r="E9">
            <v>5.3</v>
          </cell>
          <cell r="F9">
            <v>5.38</v>
          </cell>
          <cell r="G9">
            <v>6.23</v>
          </cell>
          <cell r="H9">
            <v>7.31</v>
          </cell>
          <cell r="I9">
            <v>7.22</v>
          </cell>
          <cell r="J9">
            <v>8.014199999999999</v>
          </cell>
          <cell r="K9">
            <v>8.895762</v>
          </cell>
          <cell r="L9">
            <v>9.87429582</v>
          </cell>
          <cell r="M9">
            <v>10.9604683602</v>
          </cell>
          <cell r="N9">
            <v>12.166119879822</v>
          </cell>
          <cell r="O9">
            <v>13.50439306660242</v>
          </cell>
        </row>
        <row r="10">
          <cell r="C10">
            <v>0.03</v>
          </cell>
          <cell r="D10">
            <v>0.03</v>
          </cell>
          <cell r="E10">
            <v>0.03</v>
          </cell>
          <cell r="F10">
            <v>0.02</v>
          </cell>
          <cell r="G10">
            <v>0.02</v>
          </cell>
          <cell r="H10">
            <v>0.02</v>
          </cell>
          <cell r="I10">
            <v>0.02</v>
          </cell>
          <cell r="J10">
            <v>0.02</v>
          </cell>
          <cell r="K10">
            <v>0.02</v>
          </cell>
          <cell r="L10">
            <v>0.02</v>
          </cell>
          <cell r="M10">
            <v>0.02</v>
          </cell>
          <cell r="N10">
            <v>0.02</v>
          </cell>
          <cell r="O10">
            <v>0.02</v>
          </cell>
        </row>
        <row r="11">
          <cell r="C11">
            <v>2.08</v>
          </cell>
          <cell r="D11">
            <v>3.55</v>
          </cell>
          <cell r="E11">
            <v>4.71</v>
          </cell>
          <cell r="F11">
            <v>7.55</v>
          </cell>
          <cell r="G11">
            <v>14.94</v>
          </cell>
          <cell r="H11">
            <v>21.77</v>
          </cell>
          <cell r="I11">
            <v>30.17</v>
          </cell>
          <cell r="J11">
            <v>33.4887</v>
          </cell>
          <cell r="K11">
            <v>37.172457</v>
          </cell>
          <cell r="L11">
            <v>41.26142727</v>
          </cell>
          <cell r="M11">
            <v>45.8001842697</v>
          </cell>
          <cell r="N11">
            <v>50.838204539367</v>
          </cell>
          <cell r="O11">
            <v>56.43040703869737</v>
          </cell>
        </row>
        <row r="12">
          <cell r="C12">
            <v>7.17</v>
          </cell>
          <cell r="D12">
            <v>4.78</v>
          </cell>
          <cell r="E12">
            <v>4.78</v>
          </cell>
          <cell r="F12">
            <v>4.78</v>
          </cell>
          <cell r="G12">
            <v>4.78</v>
          </cell>
          <cell r="H12">
            <v>4.78</v>
          </cell>
          <cell r="I12">
            <v>4.78</v>
          </cell>
          <cell r="J12">
            <v>4.78</v>
          </cell>
          <cell r="K12">
            <v>4.78</v>
          </cell>
          <cell r="L12">
            <v>4.78</v>
          </cell>
          <cell r="M12">
            <v>4.78</v>
          </cell>
          <cell r="N12">
            <v>4.78</v>
          </cell>
          <cell r="O12">
            <v>4.78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0.75</v>
          </cell>
          <cell r="G14">
            <v>0.75</v>
          </cell>
          <cell r="H14">
            <v>0.75</v>
          </cell>
          <cell r="I14">
            <v>0.75</v>
          </cell>
          <cell r="J14">
            <v>0.75</v>
          </cell>
          <cell r="K14">
            <v>0.8343750000000001</v>
          </cell>
          <cell r="L14">
            <v>0.9282421875000001</v>
          </cell>
          <cell r="M14">
            <v>1.03266943359375</v>
          </cell>
          <cell r="N14">
            <v>1.148844744873047</v>
          </cell>
          <cell r="O14">
            <v>1.2780897786712648</v>
          </cell>
        </row>
        <row r="15">
          <cell r="C15">
            <v>1.94</v>
          </cell>
          <cell r="D15">
            <v>1.93</v>
          </cell>
          <cell r="E15">
            <v>1.72</v>
          </cell>
          <cell r="F15">
            <v>1.72</v>
          </cell>
          <cell r="G15">
            <v>1.44</v>
          </cell>
          <cell r="H15">
            <v>1.06</v>
          </cell>
          <cell r="I15">
            <v>0.66</v>
          </cell>
          <cell r="J15">
            <v>2.39</v>
          </cell>
          <cell r="K15">
            <v>1.94</v>
          </cell>
          <cell r="L15">
            <v>1.94</v>
          </cell>
          <cell r="M15">
            <v>2.02</v>
          </cell>
          <cell r="N15">
            <v>2.02</v>
          </cell>
          <cell r="O15">
            <v>2.02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0.42</v>
          </cell>
          <cell r="H17">
            <v>6.62</v>
          </cell>
          <cell r="I17">
            <v>5.89</v>
          </cell>
          <cell r="J17">
            <v>5.89</v>
          </cell>
          <cell r="K17">
            <v>5.89</v>
          </cell>
          <cell r="L17">
            <v>5.89</v>
          </cell>
          <cell r="M17">
            <v>5.89</v>
          </cell>
          <cell r="N17">
            <v>5.89</v>
          </cell>
          <cell r="O17">
            <v>5.89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1.69</v>
          </cell>
          <cell r="D23">
            <v>2.16</v>
          </cell>
          <cell r="E23">
            <v>3.23</v>
          </cell>
          <cell r="F23">
            <v>4.78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0.09</v>
          </cell>
          <cell r="D24">
            <v>0.09</v>
          </cell>
          <cell r="E24">
            <v>0.09</v>
          </cell>
          <cell r="F24">
            <v>0.1</v>
          </cell>
          <cell r="G24">
            <v>0.1</v>
          </cell>
          <cell r="H24">
            <v>0.08</v>
          </cell>
          <cell r="I24">
            <v>0.07</v>
          </cell>
          <cell r="J24">
            <v>0.07</v>
          </cell>
          <cell r="K24">
            <v>0.06</v>
          </cell>
          <cell r="L24">
            <v>0.06</v>
          </cell>
          <cell r="M24">
            <v>0.05</v>
          </cell>
          <cell r="N24">
            <v>0.05</v>
          </cell>
          <cell r="O24">
            <v>0.03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8">
          <cell r="C28">
            <v>11.2</v>
          </cell>
          <cell r="D28">
            <v>12.35</v>
          </cell>
          <cell r="E28">
            <v>13.78</v>
          </cell>
          <cell r="F28">
            <v>15.27</v>
          </cell>
          <cell r="G28">
            <v>0.92</v>
          </cell>
          <cell r="H28">
            <v>3.29</v>
          </cell>
          <cell r="I28">
            <v>3.48</v>
          </cell>
          <cell r="J28">
            <v>3.47</v>
          </cell>
          <cell r="K28">
            <v>3.47</v>
          </cell>
          <cell r="L28">
            <v>3.65</v>
          </cell>
          <cell r="M28">
            <v>3.67</v>
          </cell>
          <cell r="N28">
            <v>3.67</v>
          </cell>
          <cell r="O28">
            <v>3.67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1.05</v>
          </cell>
          <cell r="H32">
            <v>5.67</v>
          </cell>
          <cell r="I32">
            <v>5.67</v>
          </cell>
          <cell r="J32">
            <v>5.67</v>
          </cell>
          <cell r="K32">
            <v>5.67</v>
          </cell>
          <cell r="L32">
            <v>5.67</v>
          </cell>
          <cell r="M32">
            <v>5.67</v>
          </cell>
          <cell r="N32">
            <v>5.67</v>
          </cell>
          <cell r="O32">
            <v>5.67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C38">
            <v>1.04</v>
          </cell>
          <cell r="D38">
            <v>0.9</v>
          </cell>
          <cell r="E38">
            <v>0.94</v>
          </cell>
          <cell r="F38">
            <v>0.99</v>
          </cell>
          <cell r="G38">
            <v>1.07</v>
          </cell>
          <cell r="H38">
            <v>1.19</v>
          </cell>
          <cell r="I38">
            <v>1.29</v>
          </cell>
          <cell r="J38">
            <v>1.4351250000000002</v>
          </cell>
          <cell r="K38">
            <v>1.5965765625000004</v>
          </cell>
          <cell r="L38">
            <v>1.7761914257812506</v>
          </cell>
          <cell r="M38">
            <v>1.9760129611816413</v>
          </cell>
          <cell r="N38">
            <v>2.198314419314576</v>
          </cell>
          <cell r="O38">
            <v>2.445624791487466</v>
          </cell>
        </row>
        <row r="40">
          <cell r="C40">
            <v>0.09</v>
          </cell>
          <cell r="D40">
            <v>0.09</v>
          </cell>
          <cell r="E40">
            <v>0.14</v>
          </cell>
          <cell r="F40">
            <v>0.22</v>
          </cell>
          <cell r="G40">
            <v>0.22</v>
          </cell>
          <cell r="H40">
            <v>0.22</v>
          </cell>
          <cell r="I40">
            <v>0.22</v>
          </cell>
          <cell r="J40">
            <v>0.24475000000000002</v>
          </cell>
          <cell r="K40">
            <v>0.272284375</v>
          </cell>
          <cell r="L40">
            <v>0.30291636718750004</v>
          </cell>
          <cell r="M40">
            <v>0.33699445849609383</v>
          </cell>
          <cell r="N40">
            <v>0.3749063350769044</v>
          </cell>
          <cell r="O40">
            <v>0.4170832977730562</v>
          </cell>
        </row>
        <row r="54">
          <cell r="C54">
            <v>0.13</v>
          </cell>
          <cell r="D54">
            <v>0.14</v>
          </cell>
          <cell r="E54">
            <v>0.14</v>
          </cell>
          <cell r="F54">
            <v>0.14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C55">
            <v>0.42</v>
          </cell>
          <cell r="D55">
            <v>0.42</v>
          </cell>
          <cell r="E55">
            <v>0.42</v>
          </cell>
          <cell r="F55">
            <v>0.42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70"/>
  <sheetViews>
    <sheetView tabSelected="1" view="pageLayout" zoomScaleSheetLayoutView="100" workbookViewId="0" topLeftCell="A1">
      <selection activeCell="B18" sqref="B18"/>
    </sheetView>
  </sheetViews>
  <sheetFormatPr defaultColWidth="9.140625" defaultRowHeight="12.75"/>
  <cols>
    <col min="1" max="1" width="6.7109375" style="34" customWidth="1"/>
    <col min="2" max="2" width="40.28125" style="35" customWidth="1"/>
    <col min="3" max="3" width="7.57421875" style="10" customWidth="1"/>
    <col min="4" max="4" width="8.140625" style="10" customWidth="1"/>
    <col min="5" max="5" width="7.8515625" style="10" customWidth="1"/>
    <col min="6" max="6" width="7.57421875" style="10" customWidth="1"/>
    <col min="7" max="7" width="8.00390625" style="10" customWidth="1"/>
    <col min="8" max="8" width="7.7109375" style="10" customWidth="1"/>
    <col min="9" max="9" width="7.421875" style="10" customWidth="1"/>
    <col min="10" max="10" width="7.8515625" style="10" customWidth="1"/>
    <col min="11" max="11" width="8.00390625" style="10" customWidth="1"/>
    <col min="12" max="12" width="7.8515625" style="10" customWidth="1"/>
    <col min="13" max="13" width="7.57421875" style="10" customWidth="1"/>
    <col min="14" max="14" width="8.28125" style="10" customWidth="1"/>
    <col min="15" max="15" width="7.7109375" style="10" customWidth="1"/>
    <col min="16" max="16384" width="9.140625" style="10" customWidth="1"/>
  </cols>
  <sheetData>
    <row r="1" spans="1:15" s="3" customFormat="1" ht="15.75">
      <c r="A1" s="1"/>
      <c r="B1" s="2" t="s">
        <v>0</v>
      </c>
      <c r="C1" s="39" t="s">
        <v>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3" customFormat="1" ht="31.5">
      <c r="A2" s="1"/>
      <c r="B2" s="2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64</v>
      </c>
      <c r="L2" s="4" t="s">
        <v>65</v>
      </c>
      <c r="M2" s="4" t="s">
        <v>66</v>
      </c>
      <c r="N2" s="4" t="s">
        <v>67</v>
      </c>
      <c r="O2" s="5" t="s">
        <v>68</v>
      </c>
    </row>
    <row r="3" spans="1:15" ht="15.75">
      <c r="A3" s="6">
        <v>1</v>
      </c>
      <c r="B3" s="7">
        <v>2</v>
      </c>
      <c r="C3" s="8"/>
      <c r="D3" s="8"/>
      <c r="E3" s="8"/>
      <c r="F3" s="8"/>
      <c r="G3" s="8"/>
      <c r="H3" s="9" t="s">
        <v>10</v>
      </c>
      <c r="I3" s="9" t="s">
        <v>11</v>
      </c>
      <c r="J3" s="9" t="s">
        <v>12</v>
      </c>
      <c r="K3" s="8"/>
      <c r="L3" s="8"/>
      <c r="M3" s="8"/>
      <c r="N3" s="8"/>
      <c r="O3" s="8"/>
    </row>
    <row r="4" spans="1:15" ht="15.75">
      <c r="A4" s="1"/>
      <c r="B4" s="2"/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12</v>
      </c>
      <c r="L4" s="9">
        <v>13</v>
      </c>
      <c r="M4" s="9">
        <v>14</v>
      </c>
      <c r="N4" s="9">
        <v>15</v>
      </c>
      <c r="O4" s="9">
        <v>16</v>
      </c>
    </row>
    <row r="5" spans="1:15" ht="15.75">
      <c r="A5" s="11">
        <v>6003</v>
      </c>
      <c r="B5" s="12" t="s">
        <v>72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>
      <c r="A6" s="11"/>
      <c r="B6" s="12" t="s">
        <v>73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.75">
      <c r="A7" s="14">
        <v>101</v>
      </c>
      <c r="B7" s="12" t="s">
        <v>69</v>
      </c>
      <c r="C7" s="15">
        <f>C8</f>
        <v>224.25</v>
      </c>
      <c r="D7" s="15">
        <f aca="true" t="shared" si="0" ref="D7:O7">D8</f>
        <v>247.96</v>
      </c>
      <c r="E7" s="15">
        <f t="shared" si="0"/>
        <v>277</v>
      </c>
      <c r="F7" s="15">
        <f t="shared" si="0"/>
        <v>-31.11</v>
      </c>
      <c r="G7" s="15">
        <f t="shared" si="0"/>
        <v>23.28</v>
      </c>
      <c r="H7" s="15">
        <f t="shared" si="0"/>
        <v>92.26</v>
      </c>
      <c r="I7" s="15">
        <f t="shared" si="0"/>
        <v>246.89</v>
      </c>
      <c r="J7" s="15">
        <f t="shared" si="0"/>
        <v>288.7258643562242</v>
      </c>
      <c r="K7" s="15">
        <f t="shared" si="0"/>
        <v>332.10049986062035</v>
      </c>
      <c r="L7" s="15">
        <f t="shared" si="0"/>
        <v>380.65329178085284</v>
      </c>
      <c r="M7" s="15">
        <f t="shared" si="0"/>
        <v>435.70814929399006</v>
      </c>
      <c r="N7" s="15">
        <f t="shared" si="0"/>
        <v>495.3227671443689</v>
      </c>
      <c r="O7" s="15">
        <f t="shared" si="0"/>
        <v>562.6577877506753</v>
      </c>
    </row>
    <row r="8" spans="1:15" ht="15.75">
      <c r="A8" s="14"/>
      <c r="B8" s="16" t="s">
        <v>70</v>
      </c>
      <c r="C8" s="13">
        <f>'[1]St. 18(a)'!C7-'[1]St. 18 (b)'!C7</f>
        <v>224.25</v>
      </c>
      <c r="D8" s="13">
        <f>'[1]St. 18(a)'!D7-'[1]St. 18 (b)'!D7</f>
        <v>247.96</v>
      </c>
      <c r="E8" s="13">
        <f>'[1]St. 18(a)'!E7-'[1]St. 18 (b)'!E7</f>
        <v>277</v>
      </c>
      <c r="F8" s="13">
        <f>'[1]St. 18(a)'!F7-'[1]St. 18 (b)'!F7</f>
        <v>-31.11</v>
      </c>
      <c r="G8" s="13">
        <f>'[1]St. 18(a)'!G7-'[1]St. 18 (b)'!G7</f>
        <v>23.28</v>
      </c>
      <c r="H8" s="13">
        <f>'[1]St. 18(a)'!H7-'[1]St. 18 (b)'!H7</f>
        <v>92.26</v>
      </c>
      <c r="I8" s="13">
        <f>'[1]St. 18(a)'!I7-'[1]St. 18 (b)'!I7</f>
        <v>246.89</v>
      </c>
      <c r="J8" s="13">
        <f>'[1]St. 18(a)'!J7-'[1]St. 18 (b)'!J7</f>
        <v>288.7258643562242</v>
      </c>
      <c r="K8" s="13">
        <f>'[1]St. 18(a)'!K7-'[1]St. 18 (b)'!K7</f>
        <v>332.10049986062035</v>
      </c>
      <c r="L8" s="13">
        <f>'[1]St. 18(a)'!L7-'[1]St. 18 (b)'!L7</f>
        <v>380.65329178085284</v>
      </c>
      <c r="M8" s="13">
        <f>'[1]St. 18(a)'!M7-'[1]St. 18 (b)'!M7</f>
        <v>435.70814929399006</v>
      </c>
      <c r="N8" s="13">
        <f>'[1]St. 18(a)'!N7-'[1]St. 18 (b)'!N7</f>
        <v>495.3227671443689</v>
      </c>
      <c r="O8" s="13">
        <f>'[1]St. 18(a)'!O7-'[1]St. 18 (b)'!O7</f>
        <v>562.6577877506753</v>
      </c>
    </row>
    <row r="9" spans="1:15" ht="15.75">
      <c r="A9" s="14"/>
      <c r="B9" s="16" t="s">
        <v>71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1.5">
      <c r="A10" s="14">
        <v>103</v>
      </c>
      <c r="B10" s="16" t="s">
        <v>13</v>
      </c>
      <c r="C10" s="13">
        <f>'[1]St. 18(a)'!C9-'[1]St. 18 (b)'!C9</f>
        <v>5.6000000000000005</v>
      </c>
      <c r="D10" s="13">
        <f>'[1]St. 18(a)'!D9-'[1]St. 18 (b)'!D9</f>
        <v>5.4</v>
      </c>
      <c r="E10" s="13">
        <f>'[1]St. 18(a)'!E9-'[1]St. 18 (b)'!E9</f>
        <v>4.78</v>
      </c>
      <c r="F10" s="13">
        <f>'[1]St. 18(a)'!F9-'[1]St. 18 (b)'!F9</f>
        <v>4.7</v>
      </c>
      <c r="G10" s="13">
        <f>'[1]St. 18(a)'!G9-'[1]St. 18 (b)'!G9</f>
        <v>-1.2300000000000004</v>
      </c>
      <c r="H10" s="13">
        <f>'[1]St. 18(a)'!H9-'[1]St. 18 (b)'!H9</f>
        <v>2.6900000000000004</v>
      </c>
      <c r="I10" s="13">
        <f>'[1]St. 18(a)'!I9-'[1]St. 18 (b)'!I9</f>
        <v>2.7800000000000002</v>
      </c>
      <c r="J10" s="13">
        <f>'[1]St. 18(a)'!J9-'[1]St. 18 (b)'!J9</f>
        <v>1.9858000000000011</v>
      </c>
      <c r="K10" s="13">
        <f>'[1]St. 18(a)'!K9-'[1]St. 18 (b)'!K9</f>
        <v>1.1042380000000005</v>
      </c>
      <c r="L10" s="13">
        <f>'[1]St. 18(a)'!L9-'[1]St. 18 (b)'!L9</f>
        <v>0.1257041799999996</v>
      </c>
      <c r="M10" s="13">
        <f>'[1]St. 18(a)'!M9-'[1]St. 18 (b)'!M9</f>
        <v>-0.9604683602000001</v>
      </c>
      <c r="N10" s="13">
        <f>'[1]St. 18(a)'!N9-'[1]St. 18 (b)'!N9</f>
        <v>-2.1661198798220003</v>
      </c>
      <c r="O10" s="13">
        <f>'[1]St. 18(a)'!O9-'[1]St. 18 (b)'!O9</f>
        <v>-3.50439306660242</v>
      </c>
    </row>
    <row r="11" spans="1:15" ht="31.5">
      <c r="A11" s="14">
        <v>104</v>
      </c>
      <c r="B11" s="16" t="s">
        <v>14</v>
      </c>
      <c r="C11" s="13">
        <f>'[1]St. 18(a)'!C10-'[1]St. 18 (b)'!C10</f>
        <v>-0.03</v>
      </c>
      <c r="D11" s="13">
        <f>'[1]St. 18(a)'!D10-'[1]St. 18 (b)'!D10</f>
        <v>-0.03</v>
      </c>
      <c r="E11" s="13">
        <f>'[1]St. 18(a)'!E10-'[1]St. 18 (b)'!E10</f>
        <v>-0.03</v>
      </c>
      <c r="F11" s="13">
        <f>'[1]St. 18(a)'!F10-'[1]St. 18 (b)'!F10</f>
        <v>-0.02</v>
      </c>
      <c r="G11" s="13">
        <f>'[1]St. 18(a)'!G10-'[1]St. 18 (b)'!G10</f>
        <v>-0.02</v>
      </c>
      <c r="H11" s="13">
        <f>'[1]St. 18(a)'!H10-'[1]St. 18 (b)'!H10</f>
        <v>-0.02</v>
      </c>
      <c r="I11" s="13">
        <f>'[1]St. 18(a)'!I10-'[1]St. 18 (b)'!I10</f>
        <v>-0.02</v>
      </c>
      <c r="J11" s="13">
        <f>'[1]St. 18(a)'!J10-'[1]St. 18 (b)'!J10</f>
        <v>-0.02</v>
      </c>
      <c r="K11" s="13">
        <f>'[1]St. 18(a)'!K10-'[1]St. 18 (b)'!K10</f>
        <v>-0.02</v>
      </c>
      <c r="L11" s="13">
        <f>'[1]St. 18(a)'!L10-'[1]St. 18 (b)'!L10</f>
        <v>-0.02</v>
      </c>
      <c r="M11" s="13">
        <f>'[1]St. 18(a)'!M10-'[1]St. 18 (b)'!M10</f>
        <v>-0.02</v>
      </c>
      <c r="N11" s="13">
        <f>'[1]St. 18(a)'!N10-'[1]St. 18 (b)'!N10</f>
        <v>-0.02</v>
      </c>
      <c r="O11" s="13">
        <f>'[1]St. 18(a)'!O10-'[1]St. 18 (b)'!O10</f>
        <v>-0.02</v>
      </c>
    </row>
    <row r="12" spans="1:15" ht="33.75" customHeight="1">
      <c r="A12" s="14">
        <v>105</v>
      </c>
      <c r="B12" s="16" t="s">
        <v>15</v>
      </c>
      <c r="C12" s="13">
        <f>'[1]St. 18(a)'!C11-'[1]St. 18 (b)'!C11</f>
        <v>12.459999999999999</v>
      </c>
      <c r="D12" s="13">
        <f>'[1]St. 18(a)'!D11-'[1]St. 18 (b)'!D11</f>
        <v>30.26</v>
      </c>
      <c r="E12" s="13">
        <f>'[1]St. 18(a)'!E11-'[1]St. 18 (b)'!E11</f>
        <v>40.14</v>
      </c>
      <c r="F12" s="13">
        <f>'[1]St. 18(a)'!F11-'[1]St. 18 (b)'!F11</f>
        <v>32.45</v>
      </c>
      <c r="G12" s="13">
        <f>'[1]St. 18(a)'!G11-'[1]St. 18 (b)'!G11</f>
        <v>15.06</v>
      </c>
      <c r="H12" s="13">
        <f>'[1]St. 18(a)'!H11-'[1]St. 18 (b)'!H11</f>
        <v>58.230000000000004</v>
      </c>
      <c r="I12" s="13">
        <f>'[1]St. 18(a)'!I11-'[1]St. 18 (b)'!I11</f>
        <v>49.83</v>
      </c>
      <c r="J12" s="13">
        <f>'[1]St. 18(a)'!J11-'[1]St. 18 (b)'!J11</f>
        <v>46.5113</v>
      </c>
      <c r="K12" s="13">
        <f>'[1]St. 18(a)'!K11-'[1]St. 18 (b)'!K11</f>
        <v>42.827543</v>
      </c>
      <c r="L12" s="13">
        <f>'[1]St. 18(a)'!L11-'[1]St. 18 (b)'!L11</f>
        <v>38.73857273</v>
      </c>
      <c r="M12" s="13">
        <f>'[1]St. 18(a)'!M11-'[1]St. 18 (b)'!M11</f>
        <v>34.1998157303</v>
      </c>
      <c r="N12" s="13">
        <f>'[1]St. 18(a)'!N11-'[1]St. 18 (b)'!N11</f>
        <v>29.161795460633</v>
      </c>
      <c r="O12" s="13">
        <f>'[1]St. 18(a)'!O11-'[1]St. 18 (b)'!O11</f>
        <v>23.569592961302632</v>
      </c>
    </row>
    <row r="13" spans="1:15" ht="15.75">
      <c r="A13" s="14">
        <v>106</v>
      </c>
      <c r="B13" s="16" t="s">
        <v>16</v>
      </c>
      <c r="C13" s="13">
        <f>'[1]St. 18(a)'!C12-'[1]St. 18 (b)'!C12</f>
        <v>-7.17</v>
      </c>
      <c r="D13" s="13">
        <f>'[1]St. 18(a)'!D12-'[1]St. 18 (b)'!D12</f>
        <v>-4.78</v>
      </c>
      <c r="E13" s="13">
        <f>'[1]St. 18(a)'!E12-'[1]St. 18 (b)'!E12</f>
        <v>-4.78</v>
      </c>
      <c r="F13" s="13">
        <f>'[1]St. 18(a)'!F12-'[1]St. 18 (b)'!F12</f>
        <v>-4.78</v>
      </c>
      <c r="G13" s="13">
        <f>'[1]St. 18(a)'!G12-'[1]St. 18 (b)'!G12</f>
        <v>-4.78</v>
      </c>
      <c r="H13" s="13">
        <f>'[1]St. 18(a)'!H12-'[1]St. 18 (b)'!H12</f>
        <v>-4.78</v>
      </c>
      <c r="I13" s="13">
        <f>'[1]St. 18(a)'!I12-'[1]St. 18 (b)'!I12</f>
        <v>-4.78</v>
      </c>
      <c r="J13" s="13">
        <f>'[1]St. 18(a)'!J12-'[1]St. 18 (b)'!J12</f>
        <v>-4.78</v>
      </c>
      <c r="K13" s="13">
        <f>'[1]St. 18(a)'!K12-'[1]St. 18 (b)'!K12</f>
        <v>-4.78</v>
      </c>
      <c r="L13" s="13">
        <f>'[1]St. 18(a)'!L12-'[1]St. 18 (b)'!L12</f>
        <v>-4.78</v>
      </c>
      <c r="M13" s="13">
        <f>'[1]St. 18(a)'!M12-'[1]St. 18 (b)'!M12</f>
        <v>-4.78</v>
      </c>
      <c r="N13" s="13">
        <f>'[1]St. 18(a)'!N12-'[1]St. 18 (b)'!N12</f>
        <v>-4.78</v>
      </c>
      <c r="O13" s="13">
        <f>'[1]St. 18(a)'!O12-'[1]St. 18 (b)'!O12</f>
        <v>-4.78</v>
      </c>
    </row>
    <row r="14" spans="1:15" ht="31.5">
      <c r="A14" s="14">
        <v>107</v>
      </c>
      <c r="B14" s="16" t="s">
        <v>17</v>
      </c>
      <c r="C14" s="13">
        <f>'[1]St. 18(a)'!C13-'[1]St. 18 (b)'!C13</f>
        <v>0</v>
      </c>
      <c r="D14" s="13">
        <f>'[1]St. 18(a)'!D13-'[1]St. 18 (b)'!D13</f>
        <v>0</v>
      </c>
      <c r="E14" s="13">
        <f>'[1]St. 18(a)'!E13-'[1]St. 18 (b)'!E13</f>
        <v>0</v>
      </c>
      <c r="F14" s="13">
        <f>'[1]St. 18(a)'!F13-'[1]St. 18 (b)'!F13</f>
        <v>0</v>
      </c>
      <c r="G14" s="13">
        <f>'[1]St. 18(a)'!G13-'[1]St. 18 (b)'!G13</f>
        <v>0</v>
      </c>
      <c r="H14" s="13">
        <f>'[1]St. 18(a)'!H13-'[1]St. 18 (b)'!H13</f>
        <v>0</v>
      </c>
      <c r="I14" s="13">
        <f>'[1]St. 18(a)'!I13-'[1]St. 18 (b)'!I13</f>
        <v>0</v>
      </c>
      <c r="J14" s="13">
        <f>'[1]St. 18(a)'!J13-'[1]St. 18 (b)'!J13</f>
        <v>0</v>
      </c>
      <c r="K14" s="13">
        <f>'[1]St. 18(a)'!K13-'[1]St. 18 (b)'!K13</f>
        <v>0</v>
      </c>
      <c r="L14" s="13">
        <f>'[1]St. 18(a)'!L13-'[1]St. 18 (b)'!L13</f>
        <v>0</v>
      </c>
      <c r="M14" s="13">
        <f>'[1]St. 18(a)'!M13-'[1]St. 18 (b)'!M13</f>
        <v>0</v>
      </c>
      <c r="N14" s="13">
        <f>'[1]St. 18(a)'!N13-'[1]St. 18 (b)'!N13</f>
        <v>0</v>
      </c>
      <c r="O14" s="13">
        <f>'[1]St. 18(a)'!O13-'[1]St. 18 (b)'!O13</f>
        <v>0</v>
      </c>
    </row>
    <row r="15" spans="1:15" ht="31.5">
      <c r="A15" s="14">
        <v>108</v>
      </c>
      <c r="B15" s="16" t="s">
        <v>18</v>
      </c>
      <c r="C15" s="13">
        <f>'[1]St. 18(a)'!C14-'[1]St. 18 (b)'!C14</f>
        <v>0</v>
      </c>
      <c r="D15" s="13">
        <f>'[1]St. 18(a)'!D14-'[1]St. 18 (b)'!D14</f>
        <v>0</v>
      </c>
      <c r="E15" s="13">
        <f>'[1]St. 18(a)'!E14-'[1]St. 18 (b)'!E14</f>
        <v>0</v>
      </c>
      <c r="F15" s="13">
        <f>'[1]St. 18(a)'!F14-'[1]St. 18 (b)'!F14</f>
        <v>3</v>
      </c>
      <c r="G15" s="13">
        <f>'[1]St. 18(a)'!G14-'[1]St. 18 (b)'!G14</f>
        <v>-0.75</v>
      </c>
      <c r="H15" s="13">
        <f>'[1]St. 18(a)'!H14-'[1]St. 18 (b)'!H14</f>
        <v>-0.75</v>
      </c>
      <c r="I15" s="13">
        <f>'[1]St. 18(a)'!I14-'[1]St. 18 (b)'!I14</f>
        <v>-0.75</v>
      </c>
      <c r="J15" s="13">
        <f>'[1]St. 18(a)'!J14-'[1]St. 18 (b)'!J14</f>
        <v>-0.75</v>
      </c>
      <c r="K15" s="13">
        <f>'[1]St. 18(a)'!K14-'[1]St. 18 (b)'!K14</f>
        <v>-0.8343750000000001</v>
      </c>
      <c r="L15" s="13">
        <f>'[1]St. 18(a)'!L14-'[1]St. 18 (b)'!L14</f>
        <v>-0.9282421875000001</v>
      </c>
      <c r="M15" s="13">
        <f>'[1]St. 18(a)'!M14-'[1]St. 18 (b)'!M14</f>
        <v>-1.03266943359375</v>
      </c>
      <c r="N15" s="13">
        <f>'[1]St. 18(a)'!N14-'[1]St. 18 (b)'!N14</f>
        <v>-1.148844744873047</v>
      </c>
      <c r="O15" s="13">
        <f>'[1]St. 18(a)'!O14-'[1]St. 18 (b)'!O14</f>
        <v>-1.2780897786712648</v>
      </c>
    </row>
    <row r="16" spans="1:15" ht="15.75">
      <c r="A16" s="14">
        <v>109</v>
      </c>
      <c r="B16" s="16" t="s">
        <v>19</v>
      </c>
      <c r="C16" s="13">
        <f>'[1]St. 18(a)'!C15-'[1]St. 18 (b)'!C15</f>
        <v>-1.94</v>
      </c>
      <c r="D16" s="13">
        <f>'[1]St. 18(a)'!D15-'[1]St. 18 (b)'!D15</f>
        <v>-1.93</v>
      </c>
      <c r="E16" s="13">
        <f>'[1]St. 18(a)'!E15-'[1]St. 18 (b)'!E15</f>
        <v>7.19</v>
      </c>
      <c r="F16" s="13">
        <f>'[1]St. 18(a)'!F15-'[1]St. 18 (b)'!F15</f>
        <v>2.71</v>
      </c>
      <c r="G16" s="13">
        <f>'[1]St. 18(a)'!G15-'[1]St. 18 (b)'!G15</f>
        <v>-1.44</v>
      </c>
      <c r="H16" s="13">
        <f>'[1]St. 18(a)'!H15-'[1]St. 18 (b)'!H15</f>
        <v>-1.06</v>
      </c>
      <c r="I16" s="13">
        <f>'[1]St. 18(a)'!I15-'[1]St. 18 (b)'!I15</f>
        <v>-0.66</v>
      </c>
      <c r="J16" s="13">
        <f>'[1]St. 18(a)'!J15-'[1]St. 18 (b)'!J15</f>
        <v>-2.39</v>
      </c>
      <c r="K16" s="13">
        <f>'[1]St. 18(a)'!K15-'[1]St. 18 (b)'!K15</f>
        <v>-1.94</v>
      </c>
      <c r="L16" s="13">
        <f>'[1]St. 18(a)'!L15-'[1]St. 18 (b)'!L15</f>
        <v>-1.94</v>
      </c>
      <c r="M16" s="13">
        <f>'[1]St. 18(a)'!M15-'[1]St. 18 (b)'!M15</f>
        <v>-2.02</v>
      </c>
      <c r="N16" s="13">
        <f>'[1]St. 18(a)'!N15-'[1]St. 18 (b)'!N15</f>
        <v>-2.02</v>
      </c>
      <c r="O16" s="13">
        <f>'[1]St. 18(a)'!O15-'[1]St. 18 (b)'!O15</f>
        <v>-2.02</v>
      </c>
    </row>
    <row r="17" spans="1:15" ht="31.5">
      <c r="A17" s="14">
        <v>110</v>
      </c>
      <c r="B17" s="16" t="s">
        <v>20</v>
      </c>
      <c r="C17" s="13">
        <f>'[1]St. 18(a)'!C16-'[1]St. 18 (b)'!C16</f>
        <v>0</v>
      </c>
      <c r="D17" s="13">
        <f>'[1]St. 18(a)'!D16-'[1]St. 18 (b)'!D16</f>
        <v>0</v>
      </c>
      <c r="E17" s="13">
        <f>'[1]St. 18(a)'!E16-'[1]St. 18 (b)'!E16</f>
        <v>0</v>
      </c>
      <c r="F17" s="13">
        <f>'[1]St. 18(a)'!F16-'[1]St. 18 (b)'!F16</f>
        <v>0</v>
      </c>
      <c r="G17" s="13">
        <f>'[1]St. 18(a)'!G16-'[1]St. 18 (b)'!G16</f>
        <v>0</v>
      </c>
      <c r="H17" s="13">
        <f>'[1]St. 18(a)'!H16-'[1]St. 18 (b)'!H16</f>
        <v>0</v>
      </c>
      <c r="I17" s="13">
        <f>'[1]St. 18(a)'!I16-'[1]St. 18 (b)'!I16</f>
        <v>0</v>
      </c>
      <c r="J17" s="13">
        <f>'[1]St. 18(a)'!J16-'[1]St. 18 (b)'!J16</f>
        <v>0</v>
      </c>
      <c r="K17" s="13">
        <f>'[1]St. 18(a)'!K16-'[1]St. 18 (b)'!K16</f>
        <v>0</v>
      </c>
      <c r="L17" s="13">
        <f>'[1]St. 18(a)'!L16-'[1]St. 18 (b)'!L16</f>
        <v>0</v>
      </c>
      <c r="M17" s="13">
        <f>'[1]St. 18(a)'!M16-'[1]St. 18 (b)'!M16</f>
        <v>0</v>
      </c>
      <c r="N17" s="13">
        <f>'[1]St. 18(a)'!N16-'[1]St. 18 (b)'!N16</f>
        <v>0</v>
      </c>
      <c r="O17" s="13">
        <f>'[1]St. 18(a)'!O16-'[1]St. 18 (b)'!O16</f>
        <v>0</v>
      </c>
    </row>
    <row r="18" spans="1:15" ht="39" customHeight="1">
      <c r="A18" s="14">
        <v>111</v>
      </c>
      <c r="B18" s="16" t="s">
        <v>21</v>
      </c>
      <c r="C18" s="13">
        <f>'[1]St. 18(a)'!C17-'[1]St. 18 (b)'!C17</f>
        <v>0</v>
      </c>
      <c r="D18" s="13">
        <f>'[1]St. 18(a)'!D17-'[1]St. 18 (b)'!D17</f>
        <v>0</v>
      </c>
      <c r="E18" s="13">
        <f>'[1]St. 18(a)'!E17-'[1]St. 18 (b)'!E17</f>
        <v>0</v>
      </c>
      <c r="F18" s="13">
        <f>'[1]St. 18(a)'!F17-'[1]St. 18 (b)'!F17</f>
        <v>36.7</v>
      </c>
      <c r="G18" s="13">
        <f>'[1]St. 18(a)'!G17-'[1]St. 18 (b)'!G17</f>
        <v>11.47</v>
      </c>
      <c r="H18" s="13">
        <f>'[1]St. 18(a)'!H17-'[1]St. 18 (b)'!H17</f>
        <v>23.38</v>
      </c>
      <c r="I18" s="13">
        <f>'[1]St. 18(a)'!I17-'[1]St. 18 (b)'!I17</f>
        <v>14.11</v>
      </c>
      <c r="J18" s="13">
        <f>'[1]St. 18(a)'!J17-'[1]St. 18 (b)'!J17</f>
        <v>14.11</v>
      </c>
      <c r="K18" s="13">
        <f>'[1]St. 18(a)'!K17-'[1]St. 18 (b)'!K17</f>
        <v>14.11</v>
      </c>
      <c r="L18" s="13">
        <f>'[1]St. 18(a)'!L17-'[1]St. 18 (b)'!L17</f>
        <v>14.11</v>
      </c>
      <c r="M18" s="13">
        <f>'[1]St. 18(a)'!M17-'[1]St. 18 (b)'!M17</f>
        <v>14.11</v>
      </c>
      <c r="N18" s="13">
        <f>'[1]St. 18(a)'!N17-'[1]St. 18 (b)'!N17</f>
        <v>14.11</v>
      </c>
      <c r="O18" s="13">
        <f>'[1]St. 18(a)'!O17-'[1]St. 18 (b)'!O17</f>
        <v>14.11</v>
      </c>
    </row>
    <row r="19" spans="1:15" ht="15.75">
      <c r="A19" s="14">
        <v>800</v>
      </c>
      <c r="B19" s="16" t="s">
        <v>22</v>
      </c>
      <c r="C19" s="13">
        <f>'[1]St. 18(a)'!C18-'[1]St. 18 (b)'!C18</f>
        <v>0</v>
      </c>
      <c r="D19" s="13">
        <f>'[1]St. 18(a)'!D18-'[1]St. 18 (b)'!D18</f>
        <v>0</v>
      </c>
      <c r="E19" s="13">
        <f>'[1]St. 18(a)'!E18-'[1]St. 18 (b)'!E18</f>
        <v>0</v>
      </c>
      <c r="F19" s="13">
        <f>'[1]St. 18(a)'!F18-'[1]St. 18 (b)'!F18</f>
        <v>0</v>
      </c>
      <c r="G19" s="13">
        <f>'[1]St. 18(a)'!G18-'[1]St. 18 (b)'!G18</f>
        <v>0</v>
      </c>
      <c r="H19" s="13">
        <f>'[1]St. 18(a)'!H18-'[1]St. 18 (b)'!H18</f>
        <v>0</v>
      </c>
      <c r="I19" s="13">
        <f>'[1]St. 18(a)'!I18-'[1]St. 18 (b)'!I18</f>
        <v>0</v>
      </c>
      <c r="J19" s="13">
        <f>'[1]St. 18(a)'!J18-'[1]St. 18 (b)'!J18</f>
        <v>0</v>
      </c>
      <c r="K19" s="13">
        <f>'[1]St. 18(a)'!K18-'[1]St. 18 (b)'!K18</f>
        <v>0</v>
      </c>
      <c r="L19" s="13">
        <f>'[1]St. 18(a)'!L18-'[1]St. 18 (b)'!L18</f>
        <v>0</v>
      </c>
      <c r="M19" s="13">
        <f>'[1]St. 18(a)'!M18-'[1]St. 18 (b)'!M18</f>
        <v>0</v>
      </c>
      <c r="N19" s="13">
        <f>'[1]St. 18(a)'!N18-'[1]St. 18 (b)'!N18</f>
        <v>0</v>
      </c>
      <c r="O19" s="13">
        <f>'[1]St. 18(a)'!O18-'[1]St. 18 (b)'!O18</f>
        <v>0</v>
      </c>
    </row>
    <row r="20" spans="1:15" s="18" customFormat="1" ht="15.75">
      <c r="A20" s="17"/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ht="15.75">
      <c r="A21" s="11"/>
      <c r="B21" s="12" t="s">
        <v>23</v>
      </c>
      <c r="C21" s="15">
        <f>C7+C10+C11+C12+C13+C14+C15+C16+C17+C18+C19</f>
        <v>233.17000000000002</v>
      </c>
      <c r="D21" s="15">
        <f aca="true" t="shared" si="1" ref="D21:O21">D7+D10+D11+D12+D13+D14+D15+D16+D17+D18+D19</f>
        <v>276.88000000000005</v>
      </c>
      <c r="E21" s="15">
        <f t="shared" si="1"/>
        <v>324.3</v>
      </c>
      <c r="F21" s="15">
        <f t="shared" si="1"/>
        <v>43.650000000000006</v>
      </c>
      <c r="G21" s="15">
        <f t="shared" si="1"/>
        <v>41.59</v>
      </c>
      <c r="H21" s="15">
        <f t="shared" si="1"/>
        <v>169.95000000000002</v>
      </c>
      <c r="I21" s="15">
        <f t="shared" si="1"/>
        <v>307.4</v>
      </c>
      <c r="J21" s="15">
        <f t="shared" si="1"/>
        <v>343.39296435622424</v>
      </c>
      <c r="K21" s="15">
        <f t="shared" si="1"/>
        <v>382.5679058606204</v>
      </c>
      <c r="L21" s="15">
        <f t="shared" si="1"/>
        <v>425.9593265033529</v>
      </c>
      <c r="M21" s="15">
        <f t="shared" si="1"/>
        <v>475.2048272304964</v>
      </c>
      <c r="N21" s="15">
        <f t="shared" si="1"/>
        <v>528.459597980307</v>
      </c>
      <c r="O21" s="15">
        <f t="shared" si="1"/>
        <v>588.7348978667043</v>
      </c>
      <c r="Q21" s="19"/>
    </row>
    <row r="22" spans="1:15" ht="31.5">
      <c r="A22" s="11">
        <v>6004</v>
      </c>
      <c r="B22" s="20" t="s">
        <v>24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>
      <c r="A23" s="21" t="s">
        <v>25</v>
      </c>
      <c r="B23" s="12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>
      <c r="A24" s="14">
        <v>101</v>
      </c>
      <c r="B24" s="16" t="s">
        <v>27</v>
      </c>
      <c r="C24" s="22">
        <f>'[1]St. 18(a)'!C25-'[1]St. 18 (b)'!D22</f>
        <v>0</v>
      </c>
      <c r="D24" s="22">
        <f>'[1]St. 18(a)'!D25-'[1]St. 18 (b)'!E22</f>
        <v>0</v>
      </c>
      <c r="E24" s="22">
        <f>'[1]St. 18(a)'!E25-'[1]St. 18 (b)'!F22</f>
        <v>0</v>
      </c>
      <c r="F24" s="22">
        <f>'[1]St. 18(a)'!F25-'[1]St. 18 (b)'!G22</f>
        <v>0</v>
      </c>
      <c r="G24" s="22">
        <f>'[1]St. 18(a)'!G25-'[1]St. 18 (b)'!H22</f>
        <v>0</v>
      </c>
      <c r="H24" s="22">
        <f>'[1]St. 18(a)'!H25-'[1]St. 18 (b)'!I22</f>
        <v>0</v>
      </c>
      <c r="I24" s="22">
        <f>'[1]St. 18(a)'!I25-'[1]St. 18 (b)'!J22</f>
        <v>0</v>
      </c>
      <c r="J24" s="22">
        <f>'[1]St. 18(a)'!J25-'[1]St. 18 (b)'!K22</f>
        <v>0</v>
      </c>
      <c r="K24" s="22">
        <f>'[1]St. 18(a)'!K25-'[1]St. 18 (b)'!L22</f>
        <v>0</v>
      </c>
      <c r="L24" s="22">
        <f>'[1]St. 18(a)'!L25-'[1]St. 18 (b)'!M22</f>
        <v>0</v>
      </c>
      <c r="M24" s="22">
        <f>'[1]St. 18(a)'!M25-'[1]St. 18 (b)'!N22</f>
        <v>0</v>
      </c>
      <c r="N24" s="22">
        <f>'[1]St. 18(a)'!N25-'[1]St. 18 (b)'!O22</f>
        <v>0</v>
      </c>
      <c r="O24" s="22">
        <f>'[1]St. 18(a)'!O25-'[1]St. 18 (b)'!P22</f>
        <v>0</v>
      </c>
    </row>
    <row r="25" spans="1:15" ht="15.75">
      <c r="A25" s="14">
        <v>102</v>
      </c>
      <c r="B25" s="16" t="s">
        <v>74</v>
      </c>
      <c r="C25" s="13">
        <f>'[1]St. 18(a)'!C26-'[1]St. 18 (b)'!C23</f>
        <v>-1.69</v>
      </c>
      <c r="D25" s="13">
        <f>'[1]St. 18(a)'!D26-'[1]St. 18 (b)'!D23</f>
        <v>-2.16</v>
      </c>
      <c r="E25" s="13">
        <f>'[1]St. 18(a)'!E26-'[1]St. 18 (b)'!E23</f>
        <v>-3.23</v>
      </c>
      <c r="F25" s="13">
        <f>'[1]St. 18(a)'!F26-'[1]St. 18 (b)'!F23</f>
        <v>-4.78</v>
      </c>
      <c r="G25" s="22">
        <f>'[1]St. 18(a)'!G26-'[1]St. 18 (b)'!G23</f>
        <v>0</v>
      </c>
      <c r="H25" s="22">
        <f>'[1]St. 18(a)'!H26-'[1]St. 18 (b)'!H23</f>
        <v>0</v>
      </c>
      <c r="I25" s="22">
        <f>'[1]St. 18(a)'!I26-'[1]St. 18 (b)'!I23</f>
        <v>0</v>
      </c>
      <c r="J25" s="22">
        <f>'[1]St. 18(a)'!J26-'[1]St. 18 (b)'!J23</f>
        <v>0</v>
      </c>
      <c r="K25" s="22">
        <f>'[1]St. 18(a)'!K26-'[1]St. 18 (b)'!K23</f>
        <v>0</v>
      </c>
      <c r="L25" s="22">
        <f>'[1]St. 18(a)'!L26-'[1]St. 18 (b)'!L23</f>
        <v>0</v>
      </c>
      <c r="M25" s="22">
        <f>'[1]St. 18(a)'!M26-'[1]St. 18 (b)'!M23</f>
        <v>0</v>
      </c>
      <c r="N25" s="22">
        <f>'[1]St. 18(a)'!N26-'[1]St. 18 (b)'!N23</f>
        <v>0</v>
      </c>
      <c r="O25" s="22">
        <f>'[1]St. 18(a)'!O26-'[1]St. 18 (b)'!O23</f>
        <v>0</v>
      </c>
    </row>
    <row r="26" spans="1:15" ht="15.75">
      <c r="A26" s="14"/>
      <c r="B26" s="16" t="s">
        <v>75</v>
      </c>
      <c r="C26" s="13"/>
      <c r="D26" s="13"/>
      <c r="E26" s="13"/>
      <c r="F26" s="13"/>
      <c r="G26" s="23"/>
      <c r="H26" s="13"/>
      <c r="I26" s="13"/>
      <c r="J26" s="13"/>
      <c r="K26" s="13"/>
      <c r="L26" s="13"/>
      <c r="M26" s="13"/>
      <c r="N26" s="13"/>
      <c r="O26" s="13"/>
    </row>
    <row r="27" spans="1:15" ht="15.75">
      <c r="A27" s="14">
        <v>201</v>
      </c>
      <c r="B27" s="16" t="s">
        <v>28</v>
      </c>
      <c r="C27" s="22">
        <f>'[1]St. 18(a)'!C27-'[1]St. 18 (b)'!C24</f>
        <v>-0.08</v>
      </c>
      <c r="D27" s="22">
        <f>'[1]St. 18(a)'!D27-'[1]St. 18 (b)'!D24</f>
        <v>0.15</v>
      </c>
      <c r="E27" s="22">
        <f>'[1]St. 18(a)'!E27-'[1]St. 18 (b)'!E24</f>
        <v>0.16</v>
      </c>
      <c r="F27" s="22">
        <f>'[1]St. 18(a)'!F27-'[1]St. 18 (b)'!F24</f>
        <v>-0.1</v>
      </c>
      <c r="G27" s="22">
        <f>'[1]St. 18(a)'!G27-'[1]St. 18 (b)'!G24</f>
        <v>-0.1</v>
      </c>
      <c r="H27" s="22">
        <f>'[1]St. 18(a)'!H27-'[1]St. 18 (b)'!H24</f>
        <v>-0.08</v>
      </c>
      <c r="I27" s="22">
        <f>'[1]St. 18(a)'!I27-'[1]St. 18 (b)'!I24</f>
        <v>-0.07</v>
      </c>
      <c r="J27" s="22">
        <f>'[1]St. 18(a)'!J27-'[1]St. 18 (b)'!J24</f>
        <v>-0.07</v>
      </c>
      <c r="K27" s="22">
        <f>'[1]St. 18(a)'!K27-'[1]St. 18 (b)'!K24</f>
        <v>-0.06</v>
      </c>
      <c r="L27" s="22">
        <f>'[1]St. 18(a)'!L27-'[1]St. 18 (b)'!L24</f>
        <v>-0.06</v>
      </c>
      <c r="M27" s="22">
        <f>'[1]St. 18(a)'!M27-'[1]St. 18 (b)'!M24</f>
        <v>-0.05</v>
      </c>
      <c r="N27" s="22">
        <f>'[1]St. 18(a)'!N27-'[1]St. 18 (b)'!N24</f>
        <v>-0.05</v>
      </c>
      <c r="O27" s="22">
        <f>'[1]St. 18(a)'!O27-'[1]St. 18 (b)'!O24</f>
        <v>-0.03</v>
      </c>
    </row>
    <row r="28" spans="1:15" s="3" customFormat="1" ht="15.75">
      <c r="A28" s="14">
        <v>800</v>
      </c>
      <c r="B28" s="16" t="s">
        <v>22</v>
      </c>
      <c r="C28" s="13">
        <f>'[1]St. 18(a)'!C28-'[1]St. 18 (b)'!C25</f>
        <v>0</v>
      </c>
      <c r="D28" s="13">
        <f>'[1]St. 18(a)'!D28-'[1]St. 18 (b)'!D25</f>
        <v>0</v>
      </c>
      <c r="E28" s="13">
        <f>'[1]St. 18(a)'!E28-'[1]St. 18 (b)'!E25</f>
        <v>0</v>
      </c>
      <c r="F28" s="13">
        <f>'[1]St. 18(a)'!F28-'[1]St. 18 (b)'!F25</f>
        <v>0</v>
      </c>
      <c r="G28" s="13">
        <f>'[1]St. 18(a)'!G28-'[1]St. 18 (b)'!G25</f>
        <v>0</v>
      </c>
      <c r="H28" s="13">
        <f>'[1]St. 18(a)'!H28-'[1]St. 18 (b)'!H25</f>
        <v>0</v>
      </c>
      <c r="I28" s="13">
        <f>'[1]St. 18(a)'!I28-'[1]St. 18 (b)'!I25</f>
        <v>0</v>
      </c>
      <c r="J28" s="13">
        <f>'[1]St. 18(a)'!J28-'[1]St. 18 (b)'!J25</f>
        <v>0</v>
      </c>
      <c r="K28" s="13">
        <f>'[1]St. 18(a)'!K28-'[1]St. 18 (b)'!K25</f>
        <v>0</v>
      </c>
      <c r="L28" s="13">
        <f>'[1]St. 18(a)'!L28-'[1]St. 18 (b)'!L25</f>
        <v>0</v>
      </c>
      <c r="M28" s="13">
        <f>'[1]St. 18(a)'!M28-'[1]St. 18 (b)'!M25</f>
        <v>0</v>
      </c>
      <c r="N28" s="13">
        <f>'[1]St. 18(a)'!N28-'[1]St. 18 (b)'!N25</f>
        <v>0</v>
      </c>
      <c r="O28" s="13">
        <f>'[1]St. 18(a)'!O28-'[1]St. 18 (b)'!O25</f>
        <v>0</v>
      </c>
    </row>
    <row r="29" spans="1:15" ht="15.75">
      <c r="A29" s="11"/>
      <c r="B29" s="12" t="s">
        <v>29</v>
      </c>
      <c r="C29" s="15">
        <f>C28+C27+C25</f>
        <v>-1.77</v>
      </c>
      <c r="D29" s="15">
        <f aca="true" t="shared" si="2" ref="D29:O29">D28+D27+D25</f>
        <v>-2.0100000000000002</v>
      </c>
      <c r="E29" s="15">
        <f t="shared" si="2"/>
        <v>-3.07</v>
      </c>
      <c r="F29" s="15">
        <f t="shared" si="2"/>
        <v>-4.88</v>
      </c>
      <c r="G29" s="15">
        <f t="shared" si="2"/>
        <v>-0.1</v>
      </c>
      <c r="H29" s="15">
        <f t="shared" si="2"/>
        <v>-0.08</v>
      </c>
      <c r="I29" s="15">
        <f t="shared" si="2"/>
        <v>-0.07</v>
      </c>
      <c r="J29" s="15">
        <f t="shared" si="2"/>
        <v>-0.07</v>
      </c>
      <c r="K29" s="15">
        <f t="shared" si="2"/>
        <v>-0.06</v>
      </c>
      <c r="L29" s="15">
        <f t="shared" si="2"/>
        <v>-0.06</v>
      </c>
      <c r="M29" s="15">
        <f t="shared" si="2"/>
        <v>-0.05</v>
      </c>
      <c r="N29" s="15">
        <f t="shared" si="2"/>
        <v>-0.05</v>
      </c>
      <c r="O29" s="15">
        <f t="shared" si="2"/>
        <v>-0.03</v>
      </c>
    </row>
    <row r="30" spans="1:15" ht="31.5">
      <c r="A30" s="24" t="s">
        <v>30</v>
      </c>
      <c r="B30" s="20" t="s">
        <v>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4">
        <v>101</v>
      </c>
      <c r="B31" s="16" t="s">
        <v>32</v>
      </c>
      <c r="C31" s="13">
        <f>'[1]St. 18(a)'!C32-'[1]St. 18 (b)'!C28</f>
        <v>-10.33</v>
      </c>
      <c r="D31" s="13">
        <f>'[1]St. 18(a)'!D32-'[1]St. 18 (b)'!D28</f>
        <v>-12.15</v>
      </c>
      <c r="E31" s="13">
        <f>'[1]St. 18(a)'!E32-'[1]St. 18 (b)'!E28</f>
        <v>-13.78</v>
      </c>
      <c r="F31" s="13">
        <f>'[1]St. 18(a)'!F32-'[1]St. 18 (b)'!F28</f>
        <v>-15.2</v>
      </c>
      <c r="G31" s="13">
        <f>'[1]St. 18(a)'!G32-'[1]St. 18 (b)'!G28</f>
        <v>-0.37</v>
      </c>
      <c r="H31" s="13">
        <f>'[1]St. 18(a)'!H32-'[1]St. 18 (b)'!H28</f>
        <v>11.21</v>
      </c>
      <c r="I31" s="13">
        <f>'[1]St. 18(a)'!I32-'[1]St. 18 (b)'!I28</f>
        <v>11.02</v>
      </c>
      <c r="J31" s="13">
        <f>'[1]St. 18(a)'!J32-'[1]St. 18 (b)'!J28</f>
        <v>11.03</v>
      </c>
      <c r="K31" s="13">
        <f>'[1]St. 18(a)'!K32-'[1]St. 18 (b)'!K28</f>
        <v>11.03</v>
      </c>
      <c r="L31" s="13">
        <f>'[1]St. 18(a)'!L32-'[1]St. 18 (b)'!L28</f>
        <v>10.85</v>
      </c>
      <c r="M31" s="13">
        <f>'[1]St. 18(a)'!M32-'[1]St. 18 (b)'!M28</f>
        <v>10.83</v>
      </c>
      <c r="N31" s="13">
        <f>'[1]St. 18(a)'!N32-'[1]St. 18 (b)'!N28</f>
        <v>10.83</v>
      </c>
      <c r="O31" s="13">
        <f>'[1]St. 18(a)'!O32-'[1]St. 18 (b)'!O28</f>
        <v>10.83</v>
      </c>
    </row>
    <row r="32" spans="1:15" ht="31.5">
      <c r="A32" s="14">
        <v>102</v>
      </c>
      <c r="B32" s="16" t="s">
        <v>33</v>
      </c>
      <c r="C32" s="13">
        <f>'[1]St. 18(a)'!C33-'[1]St. 18 (b)'!C29</f>
        <v>0</v>
      </c>
      <c r="D32" s="13">
        <f>'[1]St. 18(a)'!D33-'[1]St. 18 (b)'!D29</f>
        <v>0</v>
      </c>
      <c r="E32" s="13">
        <f>'[1]St. 18(a)'!E33-'[1]St. 18 (b)'!E29</f>
        <v>0</v>
      </c>
      <c r="F32" s="13">
        <f>'[1]St. 18(a)'!F33-'[1]St. 18 (b)'!F29</f>
        <v>0</v>
      </c>
      <c r="G32" s="13">
        <f>'[1]St. 18(a)'!G33-'[1]St. 18 (b)'!G29</f>
        <v>0</v>
      </c>
      <c r="H32" s="13">
        <f>'[1]St. 18(a)'!H33-'[1]St. 18 (b)'!H29</f>
        <v>0</v>
      </c>
      <c r="I32" s="13">
        <f>'[1]St. 18(a)'!I33-'[1]St. 18 (b)'!I29</f>
        <v>0</v>
      </c>
      <c r="J32" s="13">
        <f>'[1]St. 18(a)'!J33-'[1]St. 18 (b)'!J29</f>
        <v>0</v>
      </c>
      <c r="K32" s="13">
        <f>'[1]St. 18(a)'!K33-'[1]St. 18 (b)'!K29</f>
        <v>0</v>
      </c>
      <c r="L32" s="13">
        <f>'[1]St. 18(a)'!L33-'[1]St. 18 (b)'!L29</f>
        <v>0</v>
      </c>
      <c r="M32" s="13">
        <f>'[1]St. 18(a)'!M33-'[1]St. 18 (b)'!M29</f>
        <v>0</v>
      </c>
      <c r="N32" s="13">
        <f>'[1]St. 18(a)'!N33-'[1]St. 18 (b)'!N29</f>
        <v>0</v>
      </c>
      <c r="O32" s="22">
        <f>'[1]St. 18(a)'!O26-'[1]St. 18 (b)'!O23</f>
        <v>0</v>
      </c>
    </row>
    <row r="33" spans="1:15" ht="31.5">
      <c r="A33" s="14">
        <v>103</v>
      </c>
      <c r="B33" s="16" t="s">
        <v>34</v>
      </c>
      <c r="C33" s="22">
        <f>'[1]St. 18(a)'!C34-'[1]St. 18 (b)'!C30</f>
        <v>0</v>
      </c>
      <c r="D33" s="22">
        <f>'[1]St. 18(a)'!D34-'[1]St. 18 (b)'!D30</f>
        <v>0</v>
      </c>
      <c r="E33" s="22">
        <f>'[1]St. 18(a)'!E34-'[1]St. 18 (b)'!E30</f>
        <v>0</v>
      </c>
      <c r="F33" s="22">
        <f>'[1]St. 18(a)'!F34-'[1]St. 18 (b)'!F30</f>
        <v>0</v>
      </c>
      <c r="G33" s="22">
        <f>'[1]St. 18(a)'!G34-'[1]St. 18 (b)'!G30</f>
        <v>0</v>
      </c>
      <c r="H33" s="22">
        <f>'[1]St. 18(a)'!H34-'[1]St. 18 (b)'!H30</f>
        <v>0</v>
      </c>
      <c r="I33" s="22">
        <f>'[1]St. 18(a)'!I34-'[1]St. 18 (b)'!I30</f>
        <v>0</v>
      </c>
      <c r="J33" s="22">
        <f>'[1]St. 18(a)'!J34-'[1]St. 18 (b)'!J30</f>
        <v>0</v>
      </c>
      <c r="K33" s="22">
        <f>'[1]St. 18(a)'!K34-'[1]St. 18 (b)'!K30</f>
        <v>0</v>
      </c>
      <c r="L33" s="22">
        <f>'[1]St. 18(a)'!L34-'[1]St. 18 (b)'!L30</f>
        <v>0</v>
      </c>
      <c r="M33" s="22">
        <f>'[1]St. 18(a)'!M34-'[1]St. 18 (b)'!M30</f>
        <v>0</v>
      </c>
      <c r="N33" s="22">
        <f>'[1]St. 18(a)'!N34-'[1]St. 18 (b)'!N30</f>
        <v>0</v>
      </c>
      <c r="O33" s="22">
        <f>'[1]St. 18(a)'!O34-'[1]St. 18 (b)'!O30</f>
        <v>0</v>
      </c>
    </row>
    <row r="34" spans="1:15" ht="47.25">
      <c r="A34" s="14">
        <v>104</v>
      </c>
      <c r="B34" s="16" t="s">
        <v>35</v>
      </c>
      <c r="C34" s="22">
        <f>'[1]St. 18(a)'!C35-'[1]St. 18 (b)'!C31</f>
        <v>0</v>
      </c>
      <c r="D34" s="22">
        <f>'[1]St. 18(a)'!D35-'[1]St. 18 (b)'!D31</f>
        <v>0</v>
      </c>
      <c r="E34" s="22">
        <f>'[1]St. 18(a)'!E35-'[1]St. 18 (b)'!E31</f>
        <v>0</v>
      </c>
      <c r="F34" s="22">
        <f>'[1]St. 18(a)'!F35-'[1]St. 18 (b)'!F31</f>
        <v>0</v>
      </c>
      <c r="G34" s="22">
        <f>'[1]St. 18(a)'!G35-'[1]St. 18 (b)'!G31</f>
        <v>0</v>
      </c>
      <c r="H34" s="22">
        <f>'[1]St. 18(a)'!H35-'[1]St. 18 (b)'!H31</f>
        <v>0</v>
      </c>
      <c r="I34" s="22">
        <f>'[1]St. 18(a)'!I35-'[1]St. 18 (b)'!I31</f>
        <v>0</v>
      </c>
      <c r="J34" s="22">
        <f>'[1]St. 18(a)'!J35-'[1]St. 18 (b)'!J31</f>
        <v>0</v>
      </c>
      <c r="K34" s="22">
        <f>'[1]St. 18(a)'!K35-'[1]St. 18 (b)'!K31</f>
        <v>0</v>
      </c>
      <c r="L34" s="22">
        <f>'[1]St. 18(a)'!L35-'[1]St. 18 (b)'!L31</f>
        <v>0</v>
      </c>
      <c r="M34" s="22">
        <f>'[1]St. 18(a)'!M35-'[1]St. 18 (b)'!M31</f>
        <v>0</v>
      </c>
      <c r="N34" s="22">
        <f>'[1]St. 18(a)'!N35-'[1]St. 18 (b)'!N31</f>
        <v>0</v>
      </c>
      <c r="O34" s="22">
        <f>'[1]St. 18(a)'!O35-'[1]St. 18 (b)'!O31</f>
        <v>0</v>
      </c>
    </row>
    <row r="35" spans="1:15" ht="47.25">
      <c r="A35" s="14">
        <v>105</v>
      </c>
      <c r="B35" s="16" t="s">
        <v>36</v>
      </c>
      <c r="C35" s="22">
        <f>'[1]St. 18(a)'!C36-'[1]St. 18 (b)'!C32</f>
        <v>0</v>
      </c>
      <c r="D35" s="22">
        <f>'[1]St. 18(a)'!D36-'[1]St. 18 (b)'!D32</f>
        <v>0</v>
      </c>
      <c r="E35" s="22">
        <f>'[1]St. 18(a)'!E36-'[1]St. 18 (b)'!E32</f>
        <v>0</v>
      </c>
      <c r="F35" s="22">
        <f>'[1]St. 18(a)'!F36-'[1]St. 18 (b)'!F32</f>
        <v>0</v>
      </c>
      <c r="G35" s="13">
        <f>'[1]St. 18(a)'!G36-'[1]St. 18 (b)'!G32</f>
        <v>-1.05</v>
      </c>
      <c r="H35" s="13">
        <f>'[1]St. 18(a)'!H36-'[1]St. 18 (b)'!H32</f>
        <v>-5.67</v>
      </c>
      <c r="I35" s="13">
        <f>'[1]St. 18(a)'!I36-'[1]St. 18 (b)'!I32</f>
        <v>-5.67</v>
      </c>
      <c r="J35" s="13">
        <f>'[1]St. 18(a)'!J36-'[1]St. 18 (b)'!J32</f>
        <v>-5.67</v>
      </c>
      <c r="K35" s="13">
        <f>'[1]St. 18(a)'!K36-'[1]St. 18 (b)'!K32</f>
        <v>-5.67</v>
      </c>
      <c r="L35" s="13">
        <f>'[1]St. 18(a)'!L36-'[1]St. 18 (b)'!L32</f>
        <v>-5.67</v>
      </c>
      <c r="M35" s="13">
        <f>'[1]St. 18(a)'!M36-'[1]St. 18 (b)'!M32</f>
        <v>-5.67</v>
      </c>
      <c r="N35" s="13">
        <f>'[1]St. 18(a)'!N36-'[1]St. 18 (b)'!N32</f>
        <v>-5.67</v>
      </c>
      <c r="O35" s="13">
        <f>'[1]St. 18(a)'!O36-'[1]St. 18 (b)'!O32</f>
        <v>-5.67</v>
      </c>
    </row>
    <row r="36" spans="1:15" s="3" customFormat="1" ht="15.75">
      <c r="A36" s="11"/>
      <c r="B36" s="12" t="s">
        <v>37</v>
      </c>
      <c r="C36" s="15">
        <f>SUM(C31:C35)</f>
        <v>-10.33</v>
      </c>
      <c r="D36" s="15">
        <f aca="true" t="shared" si="3" ref="D36:O36">SUM(D31:D35)</f>
        <v>-12.15</v>
      </c>
      <c r="E36" s="15">
        <f t="shared" si="3"/>
        <v>-13.78</v>
      </c>
      <c r="F36" s="15">
        <f t="shared" si="3"/>
        <v>-15.2</v>
      </c>
      <c r="G36" s="15">
        <f t="shared" si="3"/>
        <v>-1.42</v>
      </c>
      <c r="H36" s="15">
        <f t="shared" si="3"/>
        <v>5.540000000000001</v>
      </c>
      <c r="I36" s="15">
        <f t="shared" si="3"/>
        <v>5.35</v>
      </c>
      <c r="J36" s="15">
        <f t="shared" si="3"/>
        <v>5.359999999999999</v>
      </c>
      <c r="K36" s="15">
        <f t="shared" si="3"/>
        <v>5.359999999999999</v>
      </c>
      <c r="L36" s="15">
        <f t="shared" si="3"/>
        <v>5.18</v>
      </c>
      <c r="M36" s="15">
        <f t="shared" si="3"/>
        <v>5.16</v>
      </c>
      <c r="N36" s="15">
        <f t="shared" si="3"/>
        <v>5.16</v>
      </c>
      <c r="O36" s="15">
        <f t="shared" si="3"/>
        <v>5.16</v>
      </c>
    </row>
    <row r="37" spans="1:15" ht="15.75">
      <c r="A37" s="25" t="s">
        <v>38</v>
      </c>
      <c r="B37" s="12" t="s">
        <v>39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75">
      <c r="A38" s="17">
        <v>321</v>
      </c>
      <c r="B38" s="16" t="s">
        <v>40</v>
      </c>
      <c r="C38" s="22">
        <f>'[1]St. 18(a)'!C39-'[1]St. 18 (b)'!C35</f>
        <v>0</v>
      </c>
      <c r="D38" s="22">
        <f>'[1]St. 18(a)'!D39-'[1]St. 18 (b)'!D35</f>
        <v>0</v>
      </c>
      <c r="E38" s="22">
        <f>'[1]St. 18(a)'!E39-'[1]St. 18 (b)'!E35</f>
        <v>0</v>
      </c>
      <c r="F38" s="22">
        <f>'[1]St. 18(a)'!F39-'[1]St. 18 (b)'!F35</f>
        <v>0</v>
      </c>
      <c r="G38" s="22">
        <f>'[1]St. 18(a)'!G39-'[1]St. 18 (b)'!G35</f>
        <v>0</v>
      </c>
      <c r="H38" s="22">
        <f>'[1]St. 18(a)'!H39-'[1]St. 18 (b)'!H35</f>
        <v>0</v>
      </c>
      <c r="I38" s="22">
        <f>'[1]St. 18(a)'!I39-'[1]St. 18 (b)'!I35</f>
        <v>0</v>
      </c>
      <c r="J38" s="22">
        <f>'[1]St. 18(a)'!J39-'[1]St. 18 (b)'!J35</f>
        <v>0</v>
      </c>
      <c r="K38" s="22">
        <f>'[1]St. 18(a)'!K39-'[1]St. 18 (b)'!K35</f>
        <v>0</v>
      </c>
      <c r="L38" s="22">
        <f>'[1]St. 18(a)'!L39-'[1]St. 18 (b)'!L35</f>
        <v>0</v>
      </c>
      <c r="M38" s="22">
        <f>'[1]St. 18(a)'!M39-'[1]St. 18 (b)'!M35</f>
        <v>0</v>
      </c>
      <c r="N38" s="22">
        <f>'[1]St. 18(a)'!N39-'[1]St. 18 (b)'!N35</f>
        <v>0</v>
      </c>
      <c r="O38" s="22">
        <f>'[1]St. 18(a)'!O39-'[1]St. 18 (b)'!O35</f>
        <v>0</v>
      </c>
    </row>
    <row r="39" spans="1:15" ht="15.75">
      <c r="A39" s="17">
        <v>800</v>
      </c>
      <c r="B39" s="16" t="s">
        <v>22</v>
      </c>
      <c r="C39" s="22">
        <f>'[1]St. 18(a)'!C40-'[1]St. 18 (b)'!C36</f>
        <v>0</v>
      </c>
      <c r="D39" s="22">
        <f>'[1]St. 18(a)'!D40-'[1]St. 18 (b)'!D36</f>
        <v>0</v>
      </c>
      <c r="E39" s="22">
        <f>'[1]St. 18(a)'!E40-'[1]St. 18 (b)'!E36</f>
        <v>0</v>
      </c>
      <c r="F39" s="22">
        <f>'[1]St. 18(a)'!F40-'[1]St. 18 (b)'!F36</f>
        <v>0</v>
      </c>
      <c r="G39" s="22">
        <f>'[1]St. 18(a)'!G40-'[1]St. 18 (b)'!G36</f>
        <v>0</v>
      </c>
      <c r="H39" s="22">
        <f>'[1]St. 18(a)'!H40-'[1]St. 18 (b)'!H36</f>
        <v>0</v>
      </c>
      <c r="I39" s="22">
        <f>'[1]St. 18(a)'!I40-'[1]St. 18 (b)'!I36</f>
        <v>0</v>
      </c>
      <c r="J39" s="22">
        <f>'[1]St. 18(a)'!J40-'[1]St. 18 (b)'!J36</f>
        <v>0</v>
      </c>
      <c r="K39" s="22">
        <f>'[1]St. 18(a)'!K40-'[1]St. 18 (b)'!K36</f>
        <v>0</v>
      </c>
      <c r="L39" s="22">
        <f>'[1]St. 18(a)'!L40-'[1]St. 18 (b)'!L36</f>
        <v>0</v>
      </c>
      <c r="M39" s="22">
        <f>'[1]St. 18(a)'!M40-'[1]St. 18 (b)'!M36</f>
        <v>0</v>
      </c>
      <c r="N39" s="22">
        <f>'[1]St. 18(a)'!N40-'[1]St. 18 (b)'!N36</f>
        <v>0</v>
      </c>
      <c r="O39" s="22">
        <f>'[1]St. 18(a)'!O40-'[1]St. 18 (b)'!O36</f>
        <v>0</v>
      </c>
    </row>
    <row r="40" spans="1:15" ht="15.75">
      <c r="A40" s="11"/>
      <c r="B40" s="12" t="s">
        <v>41</v>
      </c>
      <c r="C40" s="15">
        <f>SUM(C38:C39)</f>
        <v>0</v>
      </c>
      <c r="D40" s="15">
        <f aca="true" t="shared" si="4" ref="D40:O40">SUM(D38:D39)</f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 t="shared" si="4"/>
        <v>0</v>
      </c>
      <c r="O40" s="15">
        <f t="shared" si="4"/>
        <v>0</v>
      </c>
    </row>
    <row r="41" spans="1:15" ht="31.5">
      <c r="A41" s="25" t="s">
        <v>42</v>
      </c>
      <c r="B41" s="12" t="s">
        <v>43</v>
      </c>
      <c r="C41" s="15">
        <f>'[1]St. 18(a)'!C42-'[1]St. 18 (b)'!C38</f>
        <v>3.63</v>
      </c>
      <c r="D41" s="15">
        <f>'[1]St. 18(a)'!D42-'[1]St. 18 (b)'!D38</f>
        <v>-0.9</v>
      </c>
      <c r="E41" s="15">
        <f>'[1]St. 18(a)'!E42-'[1]St. 18 (b)'!E38</f>
        <v>-0.94</v>
      </c>
      <c r="F41" s="15">
        <f>'[1]St. 18(a)'!F42-'[1]St. 18 (b)'!F38</f>
        <v>-0.99</v>
      </c>
      <c r="G41" s="15">
        <f>'[1]St. 18(a)'!G42-'[1]St. 18 (b)'!G38</f>
        <v>-1.07</v>
      </c>
      <c r="H41" s="15">
        <f>'[1]St. 18(a)'!H42-'[1]St. 18 (b)'!H38</f>
        <v>-1.19</v>
      </c>
      <c r="I41" s="15">
        <f>'[1]St. 18(a)'!I42-'[1]St. 18 (b)'!I38</f>
        <v>-1.29</v>
      </c>
      <c r="J41" s="15">
        <f>'[1]St. 18(a)'!J42-'[1]St. 18 (b)'!J38</f>
        <v>-1.4351250000000002</v>
      </c>
      <c r="K41" s="15">
        <f>'[1]St. 18(a)'!K42-'[1]St. 18 (b)'!K38</f>
        <v>-1.5965765625000004</v>
      </c>
      <c r="L41" s="15">
        <f>'[1]St. 18(a)'!L42-'[1]St. 18 (b)'!L38</f>
        <v>-1.7761914257812506</v>
      </c>
      <c r="M41" s="15">
        <f>'[1]St. 18(a)'!M42-'[1]St. 18 (b)'!M38</f>
        <v>-1.9760129611816413</v>
      </c>
      <c r="N41" s="15">
        <f>'[1]St. 18(a)'!N42-'[1]St. 18 (b)'!N38</f>
        <v>-2.198314419314576</v>
      </c>
      <c r="O41" s="15">
        <f>'[1]St. 18(a)'!O42-'[1]St. 18 (b)'!O38</f>
        <v>-2.445624791487466</v>
      </c>
    </row>
    <row r="42" spans="1:15" s="3" customFormat="1" ht="15.75">
      <c r="A42" s="25" t="s">
        <v>44</v>
      </c>
      <c r="B42" s="12" t="s">
        <v>45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3" customFormat="1" ht="15.75">
      <c r="A43" s="14">
        <v>101</v>
      </c>
      <c r="B43" s="16" t="s">
        <v>76</v>
      </c>
      <c r="C43" s="13">
        <f>'[1]St. 18(a)'!C44-'[1]St. 18 (b)'!C40</f>
        <v>-0.09</v>
      </c>
      <c r="D43" s="13">
        <f>'[1]St. 18(a)'!D44-'[1]St. 18 (b)'!D40</f>
        <v>-0.09</v>
      </c>
      <c r="E43" s="13">
        <f>'[1]St. 18(a)'!E44-'[1]St. 18 (b)'!E40</f>
        <v>-0.14</v>
      </c>
      <c r="F43" s="13">
        <f>'[1]St. 18(a)'!F44-'[1]St. 18 (b)'!F40</f>
        <v>-0.22</v>
      </c>
      <c r="G43" s="13">
        <f>'[1]St. 18(a)'!G44-'[1]St. 18 (b)'!G40</f>
        <v>-0.22</v>
      </c>
      <c r="H43" s="13">
        <f>'[1]St. 18(a)'!H44-'[1]St. 18 (b)'!H40</f>
        <v>-0.22</v>
      </c>
      <c r="I43" s="13">
        <f>'[1]St. 18(a)'!I44-'[1]St. 18 (b)'!I40</f>
        <v>-0.22</v>
      </c>
      <c r="J43" s="13">
        <f>'[1]St. 18(a)'!J44-'[1]St. 18 (b)'!J40</f>
        <v>-0.24475000000000002</v>
      </c>
      <c r="K43" s="13">
        <f>'[1]St. 18(a)'!K44-'[1]St. 18 (b)'!K40</f>
        <v>-0.272284375</v>
      </c>
      <c r="L43" s="13">
        <f>'[1]St. 18(a)'!L44-'[1]St. 18 (b)'!L40</f>
        <v>-0.30291636718750004</v>
      </c>
      <c r="M43" s="13">
        <f>'[1]St. 18(a)'!M44-'[1]St. 18 (b)'!M40</f>
        <v>-0.33699445849609383</v>
      </c>
      <c r="N43" s="13">
        <f>'[1]St. 18(a)'!N44-'[1]St. 18 (b)'!N40</f>
        <v>-0.3749063350769044</v>
      </c>
      <c r="O43" s="13">
        <f>'[1]St. 18(a)'!O44-'[1]St. 18 (b)'!O40</f>
        <v>-0.4170832977730562</v>
      </c>
    </row>
    <row r="44" spans="1:15" ht="15.75">
      <c r="A44" s="17"/>
      <c r="B44" s="16" t="s">
        <v>77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75">
      <c r="A45" s="25" t="s">
        <v>46</v>
      </c>
      <c r="B45" s="12" t="s">
        <v>47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1.5">
      <c r="A46" s="14">
        <v>101</v>
      </c>
      <c r="B46" s="16" t="s">
        <v>48</v>
      </c>
      <c r="C46" s="26" t="s">
        <v>78</v>
      </c>
      <c r="D46" s="26" t="s">
        <v>78</v>
      </c>
      <c r="E46" s="26" t="s">
        <v>78</v>
      </c>
      <c r="F46" s="26" t="s">
        <v>78</v>
      </c>
      <c r="G46" s="26" t="s">
        <v>78</v>
      </c>
      <c r="H46" s="26" t="s">
        <v>78</v>
      </c>
      <c r="I46" s="26" t="s">
        <v>78</v>
      </c>
      <c r="J46" s="26" t="s">
        <v>78</v>
      </c>
      <c r="K46" s="26" t="s">
        <v>78</v>
      </c>
      <c r="L46" s="26" t="s">
        <v>78</v>
      </c>
      <c r="M46" s="26" t="s">
        <v>78</v>
      </c>
      <c r="N46" s="26" t="s">
        <v>78</v>
      </c>
      <c r="O46" s="26" t="s">
        <v>78</v>
      </c>
    </row>
    <row r="47" spans="1:15" s="3" customFormat="1" ht="47.25">
      <c r="A47" s="14">
        <v>102</v>
      </c>
      <c r="B47" s="16" t="s">
        <v>49</v>
      </c>
      <c r="C47" s="26" t="s">
        <v>78</v>
      </c>
      <c r="D47" s="26" t="s">
        <v>78</v>
      </c>
      <c r="E47" s="26" t="s">
        <v>78</v>
      </c>
      <c r="F47" s="26" t="s">
        <v>78</v>
      </c>
      <c r="G47" s="26" t="s">
        <v>78</v>
      </c>
      <c r="H47" s="26" t="s">
        <v>78</v>
      </c>
      <c r="I47" s="26" t="s">
        <v>78</v>
      </c>
      <c r="J47" s="26" t="s">
        <v>78</v>
      </c>
      <c r="K47" s="26" t="s">
        <v>78</v>
      </c>
      <c r="L47" s="26" t="s">
        <v>78</v>
      </c>
      <c r="M47" s="26" t="s">
        <v>78</v>
      </c>
      <c r="N47" s="26" t="s">
        <v>78</v>
      </c>
      <c r="O47" s="26" t="s">
        <v>78</v>
      </c>
    </row>
    <row r="48" spans="1:15" ht="63">
      <c r="A48" s="14">
        <v>103</v>
      </c>
      <c r="B48" s="16" t="s">
        <v>50</v>
      </c>
      <c r="C48" s="26" t="s">
        <v>78</v>
      </c>
      <c r="D48" s="26" t="s">
        <v>78</v>
      </c>
      <c r="E48" s="26" t="s">
        <v>78</v>
      </c>
      <c r="F48" s="26" t="s">
        <v>78</v>
      </c>
      <c r="G48" s="26" t="s">
        <v>78</v>
      </c>
      <c r="H48" s="26" t="s">
        <v>78</v>
      </c>
      <c r="I48" s="26" t="s">
        <v>78</v>
      </c>
      <c r="J48" s="26" t="s">
        <v>78</v>
      </c>
      <c r="K48" s="26" t="s">
        <v>78</v>
      </c>
      <c r="L48" s="26" t="s">
        <v>78</v>
      </c>
      <c r="M48" s="26" t="s">
        <v>78</v>
      </c>
      <c r="N48" s="26" t="s">
        <v>78</v>
      </c>
      <c r="O48" s="26" t="s">
        <v>78</v>
      </c>
    </row>
    <row r="49" spans="1:15" ht="15.75">
      <c r="A49" s="14">
        <v>800</v>
      </c>
      <c r="B49" s="16" t="s">
        <v>79</v>
      </c>
      <c r="C49" s="26" t="s">
        <v>78</v>
      </c>
      <c r="D49" s="26" t="s">
        <v>78</v>
      </c>
      <c r="E49" s="26" t="s">
        <v>78</v>
      </c>
      <c r="F49" s="26" t="s">
        <v>78</v>
      </c>
      <c r="G49" s="26" t="s">
        <v>78</v>
      </c>
      <c r="H49" s="26" t="s">
        <v>78</v>
      </c>
      <c r="I49" s="26" t="s">
        <v>78</v>
      </c>
      <c r="J49" s="26" t="s">
        <v>78</v>
      </c>
      <c r="K49" s="26" t="s">
        <v>78</v>
      </c>
      <c r="L49" s="26" t="s">
        <v>78</v>
      </c>
      <c r="M49" s="26" t="s">
        <v>78</v>
      </c>
      <c r="N49" s="26" t="s">
        <v>78</v>
      </c>
      <c r="O49" s="26" t="s">
        <v>78</v>
      </c>
    </row>
    <row r="50" spans="1:15" ht="15.75">
      <c r="A50" s="14"/>
      <c r="B50" s="16" t="s">
        <v>80</v>
      </c>
      <c r="C50" s="26" t="s">
        <v>78</v>
      </c>
      <c r="D50" s="26" t="s">
        <v>78</v>
      </c>
      <c r="E50" s="26" t="s">
        <v>78</v>
      </c>
      <c r="F50" s="26" t="s">
        <v>78</v>
      </c>
      <c r="G50" s="26" t="s">
        <v>78</v>
      </c>
      <c r="H50" s="26" t="s">
        <v>78</v>
      </c>
      <c r="I50" s="26" t="s">
        <v>78</v>
      </c>
      <c r="J50" s="26" t="s">
        <v>78</v>
      </c>
      <c r="K50" s="26" t="s">
        <v>78</v>
      </c>
      <c r="L50" s="26" t="s">
        <v>78</v>
      </c>
      <c r="M50" s="26" t="s">
        <v>78</v>
      </c>
      <c r="N50" s="26" t="s">
        <v>78</v>
      </c>
      <c r="O50" s="26" t="s">
        <v>78</v>
      </c>
    </row>
    <row r="51" spans="1:15" ht="15.75">
      <c r="A51" s="17"/>
      <c r="B51" s="12" t="s">
        <v>81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</row>
    <row r="52" spans="1:15" ht="15.75">
      <c r="A52" s="28" t="s">
        <v>51</v>
      </c>
      <c r="B52" s="12" t="s">
        <v>52</v>
      </c>
      <c r="C52" s="26" t="s">
        <v>78</v>
      </c>
      <c r="D52" s="26" t="s">
        <v>78</v>
      </c>
      <c r="E52" s="26" t="s">
        <v>78</v>
      </c>
      <c r="F52" s="26" t="s">
        <v>78</v>
      </c>
      <c r="G52" s="26" t="s">
        <v>78</v>
      </c>
      <c r="H52" s="26" t="s">
        <v>78</v>
      </c>
      <c r="I52" s="26" t="s">
        <v>78</v>
      </c>
      <c r="J52" s="26" t="s">
        <v>78</v>
      </c>
      <c r="K52" s="26" t="s">
        <v>78</v>
      </c>
      <c r="L52" s="26" t="s">
        <v>78</v>
      </c>
      <c r="M52" s="26" t="s">
        <v>78</v>
      </c>
      <c r="N52" s="26" t="s">
        <v>78</v>
      </c>
      <c r="O52" s="26" t="s">
        <v>78</v>
      </c>
    </row>
    <row r="53" spans="1:15" s="3" customFormat="1" ht="31.5">
      <c r="A53" s="14">
        <v>101</v>
      </c>
      <c r="B53" s="29" t="s">
        <v>53</v>
      </c>
      <c r="C53" s="26" t="s">
        <v>78</v>
      </c>
      <c r="D53" s="26" t="s">
        <v>78</v>
      </c>
      <c r="E53" s="26" t="s">
        <v>78</v>
      </c>
      <c r="F53" s="26" t="s">
        <v>78</v>
      </c>
      <c r="G53" s="26" t="s">
        <v>78</v>
      </c>
      <c r="H53" s="26" t="s">
        <v>78</v>
      </c>
      <c r="I53" s="26" t="s">
        <v>78</v>
      </c>
      <c r="J53" s="26" t="s">
        <v>78</v>
      </c>
      <c r="K53" s="26" t="s">
        <v>78</v>
      </c>
      <c r="L53" s="26" t="s">
        <v>78</v>
      </c>
      <c r="M53" s="26" t="s">
        <v>78</v>
      </c>
      <c r="N53" s="26" t="s">
        <v>78</v>
      </c>
      <c r="O53" s="26" t="s">
        <v>78</v>
      </c>
    </row>
    <row r="54" spans="1:15" ht="15.75">
      <c r="A54" s="14">
        <v>102</v>
      </c>
      <c r="B54" s="16" t="s">
        <v>82</v>
      </c>
      <c r="C54" s="26" t="s">
        <v>78</v>
      </c>
      <c r="D54" s="26" t="s">
        <v>78</v>
      </c>
      <c r="E54" s="26" t="s">
        <v>78</v>
      </c>
      <c r="F54" s="26" t="s">
        <v>78</v>
      </c>
      <c r="G54" s="26" t="s">
        <v>78</v>
      </c>
      <c r="H54" s="26" t="s">
        <v>78</v>
      </c>
      <c r="I54" s="26" t="s">
        <v>78</v>
      </c>
      <c r="J54" s="26" t="s">
        <v>78</v>
      </c>
      <c r="K54" s="26" t="s">
        <v>78</v>
      </c>
      <c r="L54" s="26" t="s">
        <v>78</v>
      </c>
      <c r="M54" s="26" t="s">
        <v>78</v>
      </c>
      <c r="N54" s="26" t="s">
        <v>78</v>
      </c>
      <c r="O54" s="26" t="s">
        <v>78</v>
      </c>
    </row>
    <row r="55" spans="1:15" ht="15.75">
      <c r="A55" s="14"/>
      <c r="B55" s="16" t="s">
        <v>83</v>
      </c>
      <c r="C55" s="26" t="s">
        <v>78</v>
      </c>
      <c r="D55" s="26" t="s">
        <v>78</v>
      </c>
      <c r="E55" s="26" t="s">
        <v>78</v>
      </c>
      <c r="F55" s="26" t="s">
        <v>78</v>
      </c>
      <c r="G55" s="26" t="s">
        <v>78</v>
      </c>
      <c r="H55" s="26" t="s">
        <v>78</v>
      </c>
      <c r="I55" s="26" t="s">
        <v>78</v>
      </c>
      <c r="J55" s="26" t="s">
        <v>78</v>
      </c>
      <c r="K55" s="26" t="s">
        <v>78</v>
      </c>
      <c r="L55" s="26" t="s">
        <v>78</v>
      </c>
      <c r="M55" s="26" t="s">
        <v>78</v>
      </c>
      <c r="N55" s="26" t="s">
        <v>78</v>
      </c>
      <c r="O55" s="26" t="s">
        <v>78</v>
      </c>
    </row>
    <row r="56" spans="1:15" ht="31.5">
      <c r="A56" s="14">
        <v>103</v>
      </c>
      <c r="B56" s="16" t="s">
        <v>54</v>
      </c>
      <c r="C56" s="26" t="s">
        <v>78</v>
      </c>
      <c r="D56" s="26" t="s">
        <v>78</v>
      </c>
      <c r="E56" s="26" t="s">
        <v>78</v>
      </c>
      <c r="F56" s="26" t="s">
        <v>78</v>
      </c>
      <c r="G56" s="26" t="s">
        <v>78</v>
      </c>
      <c r="H56" s="26" t="s">
        <v>78</v>
      </c>
      <c r="I56" s="26" t="s">
        <v>78</v>
      </c>
      <c r="J56" s="26" t="s">
        <v>78</v>
      </c>
      <c r="K56" s="26" t="s">
        <v>78</v>
      </c>
      <c r="L56" s="26" t="s">
        <v>78</v>
      </c>
      <c r="M56" s="26" t="s">
        <v>78</v>
      </c>
      <c r="N56" s="26" t="s">
        <v>78</v>
      </c>
      <c r="O56" s="26" t="s">
        <v>78</v>
      </c>
    </row>
    <row r="57" spans="1:15" ht="31.5">
      <c r="A57" s="14">
        <v>104</v>
      </c>
      <c r="B57" s="16" t="s">
        <v>55</v>
      </c>
      <c r="C57" s="26" t="s">
        <v>78</v>
      </c>
      <c r="D57" s="26" t="s">
        <v>78</v>
      </c>
      <c r="E57" s="26" t="s">
        <v>78</v>
      </c>
      <c r="F57" s="26" t="s">
        <v>78</v>
      </c>
      <c r="G57" s="26" t="s">
        <v>78</v>
      </c>
      <c r="H57" s="26" t="s">
        <v>78</v>
      </c>
      <c r="I57" s="26" t="s">
        <v>78</v>
      </c>
      <c r="J57" s="26" t="s">
        <v>78</v>
      </c>
      <c r="K57" s="26" t="s">
        <v>78</v>
      </c>
      <c r="L57" s="26" t="s">
        <v>78</v>
      </c>
      <c r="M57" s="26" t="s">
        <v>78</v>
      </c>
      <c r="N57" s="26" t="s">
        <v>78</v>
      </c>
      <c r="O57" s="26" t="s">
        <v>78</v>
      </c>
    </row>
    <row r="58" spans="1:15" ht="15.75">
      <c r="A58" s="14">
        <v>105</v>
      </c>
      <c r="B58" s="16" t="s">
        <v>56</v>
      </c>
      <c r="C58" s="26" t="s">
        <v>78</v>
      </c>
      <c r="D58" s="26" t="s">
        <v>78</v>
      </c>
      <c r="E58" s="26" t="s">
        <v>78</v>
      </c>
      <c r="F58" s="26" t="s">
        <v>78</v>
      </c>
      <c r="G58" s="26" t="s">
        <v>78</v>
      </c>
      <c r="H58" s="26" t="s">
        <v>78</v>
      </c>
      <c r="I58" s="26" t="s">
        <v>78</v>
      </c>
      <c r="J58" s="26" t="s">
        <v>78</v>
      </c>
      <c r="K58" s="26" t="s">
        <v>78</v>
      </c>
      <c r="L58" s="26" t="s">
        <v>78</v>
      </c>
      <c r="M58" s="26" t="s">
        <v>78</v>
      </c>
      <c r="N58" s="26" t="s">
        <v>78</v>
      </c>
      <c r="O58" s="26" t="s">
        <v>78</v>
      </c>
    </row>
    <row r="59" spans="1:15" ht="31.5">
      <c r="A59" s="14">
        <v>106</v>
      </c>
      <c r="B59" s="16" t="s">
        <v>57</v>
      </c>
      <c r="C59" s="26" t="s">
        <v>78</v>
      </c>
      <c r="D59" s="26" t="s">
        <v>78</v>
      </c>
      <c r="E59" s="26" t="s">
        <v>78</v>
      </c>
      <c r="F59" s="26" t="s">
        <v>78</v>
      </c>
      <c r="G59" s="26" t="s">
        <v>78</v>
      </c>
      <c r="H59" s="26" t="s">
        <v>78</v>
      </c>
      <c r="I59" s="26" t="s">
        <v>78</v>
      </c>
      <c r="J59" s="26" t="s">
        <v>78</v>
      </c>
      <c r="K59" s="26" t="s">
        <v>78</v>
      </c>
      <c r="L59" s="26" t="s">
        <v>78</v>
      </c>
      <c r="M59" s="26" t="s">
        <v>78</v>
      </c>
      <c r="N59" s="26" t="s">
        <v>78</v>
      </c>
      <c r="O59" s="26" t="s">
        <v>78</v>
      </c>
    </row>
    <row r="60" spans="1:15" ht="47.25">
      <c r="A60" s="14">
        <v>107</v>
      </c>
      <c r="B60" s="16" t="s">
        <v>58</v>
      </c>
      <c r="C60" s="13">
        <f>'[1]St. 18(a)'!C59-'[1]St. 18 (b)'!C54</f>
        <v>-0.13</v>
      </c>
      <c r="D60" s="13">
        <f>'[1]St. 18(a)'!D59-'[1]St. 18 (b)'!D54</f>
        <v>-0.14</v>
      </c>
      <c r="E60" s="13">
        <f>'[1]St. 18(a)'!E59-'[1]St. 18 (b)'!E54</f>
        <v>-0.14</v>
      </c>
      <c r="F60" s="13">
        <f>'[1]St. 18(a)'!F59-'[1]St. 18 (b)'!F54</f>
        <v>-0.14</v>
      </c>
      <c r="G60" s="22">
        <f>'[1]St. 18(a)'!G59-'[1]St. 18 (b)'!G54</f>
        <v>0</v>
      </c>
      <c r="H60" s="22">
        <f>'[1]St. 18(a)'!H59-'[1]St. 18 (b)'!H54</f>
        <v>0</v>
      </c>
      <c r="I60" s="22">
        <f>'[1]St. 18(a)'!I59-'[1]St. 18 (b)'!I54</f>
        <v>0</v>
      </c>
      <c r="J60" s="22">
        <f>'[1]St. 18(a)'!J59-'[1]St. 18 (b)'!J54</f>
        <v>0</v>
      </c>
      <c r="K60" s="22">
        <f>'[1]St. 18(a)'!K59-'[1]St. 18 (b)'!K54</f>
        <v>0</v>
      </c>
      <c r="L60" s="22">
        <f>'[1]St. 18(a)'!L59-'[1]St. 18 (b)'!L54</f>
        <v>0</v>
      </c>
      <c r="M60" s="22">
        <f>'[1]St. 18(a)'!M59-'[1]St. 18 (b)'!M54</f>
        <v>0</v>
      </c>
      <c r="N60" s="22">
        <f>'[1]St. 18(a)'!N59-'[1]St. 18 (b)'!N54</f>
        <v>0</v>
      </c>
      <c r="O60" s="22">
        <f>'[1]St. 18(a)'!O59-'[1]St. 18 (b)'!O54</f>
        <v>0</v>
      </c>
    </row>
    <row r="61" spans="1:15" ht="15.75">
      <c r="A61" s="14">
        <v>108</v>
      </c>
      <c r="B61" s="16" t="s">
        <v>59</v>
      </c>
      <c r="C61" s="30">
        <f>'[1]St. 18(a)'!C61-'[1]St. 18 (b)'!C55</f>
        <v>-0.42</v>
      </c>
      <c r="D61" s="30">
        <f>'[1]St. 18(a)'!D61-'[1]St. 18 (b)'!D55</f>
        <v>-0.42</v>
      </c>
      <c r="E61" s="30">
        <f>'[1]St. 18(a)'!E61-'[1]St. 18 (b)'!E55</f>
        <v>-0.42</v>
      </c>
      <c r="F61" s="30">
        <f>'[1]St. 18(a)'!F61-'[1]St. 18 (b)'!F55</f>
        <v>-0.42</v>
      </c>
      <c r="G61" s="31">
        <f>'[1]St. 18(a)'!G61-'[1]St. 18 (b)'!G55</f>
        <v>0</v>
      </c>
      <c r="H61" s="31">
        <f>'[1]St. 18(a)'!H61-'[1]St. 18 (b)'!H55</f>
        <v>0</v>
      </c>
      <c r="I61" s="31">
        <f>'[1]St. 18(a)'!I61-'[1]St. 18 (b)'!I55</f>
        <v>0</v>
      </c>
      <c r="J61" s="31">
        <f>'[1]St. 18(a)'!J61-'[1]St. 18 (b)'!J55</f>
        <v>0</v>
      </c>
      <c r="K61" s="31">
        <f>'[1]St. 18(a)'!K61-'[1]St. 18 (b)'!K55</f>
        <v>0</v>
      </c>
      <c r="L61" s="31">
        <f>'[1]St. 18(a)'!L61-'[1]St. 18 (b)'!L55</f>
        <v>0</v>
      </c>
      <c r="M61" s="31">
        <f>'[1]St. 18(a)'!M61-'[1]St. 18 (b)'!M55</f>
        <v>0</v>
      </c>
      <c r="N61" s="31">
        <f>'[1]St. 18(a)'!N61-'[1]St. 18 (b)'!N55</f>
        <v>0</v>
      </c>
      <c r="O61" s="31">
        <f>'[1]St. 18(a)'!O61-'[1]St. 18 (b)'!O55</f>
        <v>0</v>
      </c>
    </row>
    <row r="62" spans="1:15" ht="15.75">
      <c r="A62" s="14">
        <v>109</v>
      </c>
      <c r="B62" s="16" t="s">
        <v>60</v>
      </c>
      <c r="C62" s="26" t="s">
        <v>78</v>
      </c>
      <c r="D62" s="26" t="s">
        <v>78</v>
      </c>
      <c r="E62" s="26" t="s">
        <v>78</v>
      </c>
      <c r="F62" s="26" t="s">
        <v>78</v>
      </c>
      <c r="G62" s="26" t="s">
        <v>78</v>
      </c>
      <c r="H62" s="26" t="s">
        <v>78</v>
      </c>
      <c r="I62" s="26" t="s">
        <v>78</v>
      </c>
      <c r="J62" s="26" t="s">
        <v>78</v>
      </c>
      <c r="K62" s="26" t="s">
        <v>78</v>
      </c>
      <c r="L62" s="26" t="s">
        <v>78</v>
      </c>
      <c r="M62" s="26" t="s">
        <v>78</v>
      </c>
      <c r="N62" s="26" t="s">
        <v>78</v>
      </c>
      <c r="O62" s="26" t="s">
        <v>78</v>
      </c>
    </row>
    <row r="63" spans="1:15" ht="15.75">
      <c r="A63" s="14">
        <v>800</v>
      </c>
      <c r="B63" s="16" t="s">
        <v>61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>
      <c r="A64" s="32"/>
      <c r="B64" s="12" t="s">
        <v>62</v>
      </c>
      <c r="C64" s="15">
        <f>SUM(C53:C63)</f>
        <v>-0.55</v>
      </c>
      <c r="D64" s="15">
        <f>SUM(D53:D63)</f>
        <v>-0.56</v>
      </c>
      <c r="E64" s="15">
        <f>SUM(E53:E63)</f>
        <v>-0.56</v>
      </c>
      <c r="F64" s="15">
        <f>SUM(F53:F63)</f>
        <v>-0.56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  <row r="65" spans="1:15" ht="15.75">
      <c r="A65" s="32"/>
      <c r="B65" s="12" t="s">
        <v>63</v>
      </c>
      <c r="C65" s="33">
        <f>C29+C36+C41+C43+C51+C64</f>
        <v>-9.11</v>
      </c>
      <c r="D65" s="33">
        <f aca="true" t="shared" si="5" ref="D65:O65">D29+D36+D41+D43+D51+D64</f>
        <v>-15.71</v>
      </c>
      <c r="E65" s="33">
        <f t="shared" si="5"/>
        <v>-18.49</v>
      </c>
      <c r="F65" s="33">
        <f t="shared" si="5"/>
        <v>-21.849999999999994</v>
      </c>
      <c r="G65" s="33">
        <f t="shared" si="5"/>
        <v>-2.81</v>
      </c>
      <c r="H65" s="33">
        <f t="shared" si="5"/>
        <v>4.050000000000002</v>
      </c>
      <c r="I65" s="33">
        <f t="shared" si="5"/>
        <v>3.769999999999999</v>
      </c>
      <c r="J65" s="33">
        <f t="shared" si="5"/>
        <v>3.610124999999999</v>
      </c>
      <c r="K65" s="33">
        <f t="shared" si="5"/>
        <v>3.4311390625</v>
      </c>
      <c r="L65" s="33">
        <f t="shared" si="5"/>
        <v>3.0408922070312494</v>
      </c>
      <c r="M65" s="33">
        <f t="shared" si="5"/>
        <v>2.7969925803222653</v>
      </c>
      <c r="N65" s="33">
        <f t="shared" si="5"/>
        <v>2.5367792456085203</v>
      </c>
      <c r="O65" s="33">
        <f t="shared" si="5"/>
        <v>2.267291910739478</v>
      </c>
    </row>
    <row r="66" spans="1:15" s="3" customFormat="1" ht="15.75">
      <c r="A66" s="32"/>
      <c r="B66" s="12" t="s">
        <v>84</v>
      </c>
      <c r="C66" s="33">
        <f aca="true" t="shared" si="6" ref="C66:O66">C21+C65</f>
        <v>224.06</v>
      </c>
      <c r="D66" s="33">
        <f t="shared" si="6"/>
        <v>261.1700000000001</v>
      </c>
      <c r="E66" s="33">
        <f t="shared" si="6"/>
        <v>305.81</v>
      </c>
      <c r="F66" s="33">
        <f t="shared" si="6"/>
        <v>21.80000000000001</v>
      </c>
      <c r="G66" s="33">
        <f t="shared" si="6"/>
        <v>38.78</v>
      </c>
      <c r="H66" s="33">
        <f t="shared" si="6"/>
        <v>174.00000000000003</v>
      </c>
      <c r="I66" s="33">
        <f t="shared" si="6"/>
        <v>311.16999999999996</v>
      </c>
      <c r="J66" s="33">
        <f t="shared" si="6"/>
        <v>347.0030893562242</v>
      </c>
      <c r="K66" s="33">
        <f t="shared" si="6"/>
        <v>385.9990449231204</v>
      </c>
      <c r="L66" s="33">
        <f t="shared" si="6"/>
        <v>429.00021871038416</v>
      </c>
      <c r="M66" s="33">
        <f t="shared" si="6"/>
        <v>478.00181981081863</v>
      </c>
      <c r="N66" s="33">
        <f t="shared" si="6"/>
        <v>530.9963772259155</v>
      </c>
      <c r="O66" s="33">
        <f t="shared" si="6"/>
        <v>591.0021897774437</v>
      </c>
    </row>
    <row r="67" spans="3:15" ht="15.7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s="3" customFormat="1" ht="15.75">
      <c r="A68" s="36"/>
      <c r="B68" s="2"/>
      <c r="C68" s="19">
        <v>2506.09</v>
      </c>
      <c r="D68" s="19">
        <v>3229.08</v>
      </c>
      <c r="E68" s="19">
        <v>6132.76</v>
      </c>
      <c r="F68" s="19">
        <v>7144.55</v>
      </c>
      <c r="G68" s="19">
        <v>8399.88</v>
      </c>
      <c r="H68" s="19">
        <v>9344.87</v>
      </c>
      <c r="I68" s="19">
        <v>10396.16</v>
      </c>
      <c r="J68" s="19">
        <v>11565.73</v>
      </c>
      <c r="K68" s="19">
        <v>12866.88</v>
      </c>
      <c r="L68" s="19">
        <v>14314.4</v>
      </c>
      <c r="M68" s="19">
        <v>15924.77</v>
      </c>
      <c r="N68" s="19">
        <v>17716.31</v>
      </c>
      <c r="O68" s="19">
        <v>19709.39</v>
      </c>
    </row>
    <row r="69" spans="1:15" ht="15.75">
      <c r="A69" s="36"/>
      <c r="B69" s="37"/>
      <c r="C69" s="19"/>
      <c r="D69" s="19"/>
      <c r="E69" s="19"/>
      <c r="F69" s="19"/>
      <c r="G69" s="19"/>
      <c r="H69" s="19"/>
      <c r="I69" s="19">
        <f>ROUND(I68*3%,0)</f>
        <v>312</v>
      </c>
      <c r="J69" s="19">
        <f aca="true" t="shared" si="7" ref="J69:O69">ROUND(J68*3%,0)</f>
        <v>347</v>
      </c>
      <c r="K69" s="19">
        <f t="shared" si="7"/>
        <v>386</v>
      </c>
      <c r="L69" s="19">
        <f t="shared" si="7"/>
        <v>429</v>
      </c>
      <c r="M69" s="19">
        <f t="shared" si="7"/>
        <v>478</v>
      </c>
      <c r="N69" s="19">
        <f t="shared" si="7"/>
        <v>531</v>
      </c>
      <c r="O69" s="19">
        <f t="shared" si="7"/>
        <v>591</v>
      </c>
    </row>
    <row r="70" spans="1:15" s="3" customFormat="1" ht="15.75">
      <c r="A70" s="36"/>
      <c r="B70" s="2"/>
      <c r="C70" s="10"/>
      <c r="D70" s="10"/>
      <c r="E70" s="10"/>
      <c r="F70" s="10"/>
      <c r="I70" s="38">
        <f>I66-I69</f>
        <v>-0.8300000000000409</v>
      </c>
      <c r="J70" s="38">
        <f aca="true" t="shared" si="8" ref="J70:O70">J66-J69</f>
        <v>0.0030893562242226835</v>
      </c>
      <c r="K70" s="38">
        <f t="shared" si="8"/>
        <v>-0.0009550768796202647</v>
      </c>
      <c r="L70" s="38">
        <f t="shared" si="8"/>
        <v>0.00021871038416065858</v>
      </c>
      <c r="M70" s="38">
        <f t="shared" si="8"/>
        <v>0.0018198108186311401</v>
      </c>
      <c r="N70" s="38">
        <f t="shared" si="8"/>
        <v>-0.0036227740845333756</v>
      </c>
      <c r="O70" s="38">
        <f t="shared" si="8"/>
        <v>0.002189777443732055</v>
      </c>
    </row>
  </sheetData>
  <sheetProtection/>
  <mergeCells count="1">
    <mergeCell ref="C1:O1"/>
  </mergeCells>
  <printOptions gridLines="1" horizontalCentered="1"/>
  <pageMargins left="0.39" right="0.35" top="1.03125" bottom="1.34" header="0.46" footer="1.02"/>
  <pageSetup firstPageNumber="333" useFirstPageNumber="1" horizontalDpi="600" verticalDpi="600" orientation="landscape" pageOrder="overThenDown" paperSize="9" scale="90" r:id="rId1"/>
  <headerFooter alignWithMargins="0">
    <oddHeader>&amp;L&amp;"Arial,Bold"&amp;12
Name of State: SIKKIM
&amp;C&amp;"Arial,Bold"&amp;12
Details of Internal Debt and Loans &amp;&amp; Advances (Net)&amp;R&amp;"Arial,Bold"&amp;12
Statement No 18 (c)
Rs. in Crore</oddHeader>
    <oddFooter>&amp;C&amp;P</oddFooter>
  </headerFooter>
  <rowBreaks count="2" manualBreakCount="2">
    <brk id="26" max="14" man="1"/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2013-12-05T06:47:32Z</cp:lastPrinted>
  <dcterms:created xsi:type="dcterms:W3CDTF">2008-02-04T07:28:39Z</dcterms:created>
  <dcterms:modified xsi:type="dcterms:W3CDTF">2013-12-05T06:47:35Z</dcterms:modified>
  <cp:category/>
  <cp:version/>
  <cp:contentType/>
  <cp:contentStatus/>
</cp:coreProperties>
</file>